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97" documentId="120_S{2AC9BD13-BADA-5192-A53E-5A8FF88502F6}" xr6:coauthVersionLast="47" xr6:coauthVersionMax="47" xr10:uidLastSave="{E35DAE2C-809A-4CD9-929A-06424D5CE72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<sst xmlns="http://schemas.openxmlformats.org/spreadsheetml/2006/main" count="180278" uniqueCount="39123">
  <si>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</si>
  <si>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</si>
  <si>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</si>
  <si>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</si>
  <si>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</si>
  <si>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</si>
  <si>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</si>
  <si>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</si>
  <si>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</si>
  <si>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</si>
  <si>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</si>
  <si>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</si>
  <si>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</si>
  <si>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</si>
  <si>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</si>
  <si>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</si>
  <si>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</si>
  <si>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</si>
  <si>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</si>
  <si>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</si>
  <si>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</si>
  <si>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</si>
  <si>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</si>
  <si>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</si>
  <si>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</si>
  <si>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</si>
  <si>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</si>
  <si>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</si>
  <si>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</si>
  <si>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</si>
  <si>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</si>
  <si>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</si>
  <si>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</si>
  <si>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</si>
  <si>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</si>
  <si>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</si>
  <si>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</si>
  <si>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</si>
  <si>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</si>
  <si>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</si>
  <si>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</si>
  <si>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</si>
  <si>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</si>
  <si>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</si>
  <si>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</si>
  <si>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</si>
  <si>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</si>
  <si>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</si>
  <si>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</si>
  <si>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</si>
  <si>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</si>
  <si>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</si>
  <si>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</si>
  <si>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</si>
  <si>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</si>
  <si>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</si>
  <si>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</si>
  <si>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</si>
  <si>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</si>
  <si>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</si>
  <si>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</si>
  <si>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</si>
  <si>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</si>
  <si>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</si>
  <si>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</si>
  <si>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</si>
  <si>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</si>
  <si>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</si>
  <si>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</si>
  <si>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</si>
  <si>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</si>
  <si>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</si>
  <si>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</si>
  <si>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</si>
  <si>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</si>
  <si>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</si>
  <si>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</si>
  <si>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</si>
  <si>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</si>
  <si>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</si>
  <si>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</si>
  <si>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</si>
  <si>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</si>
  <si>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</si>
  <si>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</si>
  <si>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</si>
  <si>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</si>
  <si>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</si>
  <si>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</si>
  <si>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</si>
  <si>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</si>
  <si>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</si>
  <si>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</si>
  <si>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</si>
  <si>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</si>
  <si>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</si>
  <si>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</si>
  <si>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</si>
  <si>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</si>
  <si>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</si>
  <si>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</si>
  <si>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</si>
  <si>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</si>
  <si>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</si>
  <si>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</si>
  <si>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</si>
  <si>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</si>
  <si>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</si>
  <si>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</si>
  <si>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</si>
  <si>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</si>
  <si>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</si>
  <si>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</si>
  <si>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</si>
  <si>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</si>
  <si>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</si>
  <si>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</si>
  <si>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</si>
  <si>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</si>
  <si>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</si>
  <si>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</si>
  <si>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</si>
  <si>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</si>
  <si>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</si>
  <si>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</si>
  <si>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</si>
  <si>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</si>
  <si>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</si>
  <si>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</si>
  <si>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</si>
  <si>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</si>
  <si>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</si>
  <si>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</si>
  <si>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</si>
  <si>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</si>
  <si>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</si>
  <si>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</si>
  <si>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</si>
  <si>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</si>
  <si>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</si>
  <si>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</si>
  <si>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</si>
  <si>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</si>
  <si>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</si>
  <si>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</si>
  <si>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</si>
  <si>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</si>
  <si>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</si>
  <si>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</si>
  <si>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</si>
  <si>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</si>
  <si>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</si>
  <si>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</si>
  <si>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</si>
  <si>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</si>
  <si>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</si>
  <si>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</si>
  <si>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</si>
  <si>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</si>
  <si>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</si>
  <si>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</si>
  <si>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</si>
  <si>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</si>
  <si>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</si>
  <si>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</si>
  <si>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</si>
  <si>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</si>
  <si>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</si>
  <si>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</si>
  <si>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</si>
  <si>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</si>
  <si>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</si>
  <si>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</si>
  <si>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</si>
  <si>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</si>
  <si>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</si>
  <si>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</si>
  <si>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</si>
  <si>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</si>
  <si>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</si>
  <si>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</si>
  <si>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</si>
  <si>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</si>
  <si>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</si>
  <si>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</si>
  <si>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</si>
  <si>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</si>
  <si>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</si>
  <si>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</si>
  <si>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</si>
  <si>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</si>
  <si>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</si>
  <si>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</si>
  <si>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</si>
  <si>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</si>
  <si>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</si>
  <si>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</si>
  <si>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</si>
  <si>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</si>
  <si>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</si>
  <si>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</si>
  <si>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</si>
  <si>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</si>
  <si>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</si>
  <si>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</si>
  <si>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</si>
  <si>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</si>
  <si>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</si>
  <si>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</si>
  <si>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</si>
  <si>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</si>
  <si>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</si>
  <si>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</si>
  <si>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</si>
  <si>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</si>
  <si>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</si>
  <si>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</si>
  <si>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</si>
  <si>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</si>
  <si>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</si>
  <si>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</si>
  <si>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</si>
  <si>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</si>
  <si>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</si>
  <si>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</si>
  <si>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</si>
  <si>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</si>
  <si>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</si>
  <si>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</si>
  <si>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</si>
  <si>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</si>
  <si>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</si>
  <si>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</si>
  <si>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</si>
  <si>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</si>
  <si>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</si>
  <si>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</si>
  <si>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</si>
  <si>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</si>
  <si>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</si>
  <si>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</si>
  <si>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</si>
  <si>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</si>
  <si>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</si>
  <si>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</si>
  <si>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</si>
  <si>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</si>
  <si>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</si>
  <si>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</si>
  <si>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</si>
  <si>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</si>
  <si>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</si>
  <si>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</si>
  <si>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</si>
  <si>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</si>
  <si>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</si>
  <si>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</si>
  <si>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</si>
  <si>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</si>
  <si>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</si>
  <si>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</si>
  <si>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</si>
  <si>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</si>
  <si>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</si>
  <si>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</si>
  <si>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</si>
  <si>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</si>
  <si>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</si>
  <si>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</si>
  <si>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</si>
  <si>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</si>
  <si>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</si>
  <si>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</si>
  <si>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</si>
  <si>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</si>
  <si>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</si>
  <si>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</si>
  <si>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</si>
  <si>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</si>
  <si>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</si>
  <si>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</si>
  <si>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</si>
  <si>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</si>
  <si>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</si>
  <si>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</si>
  <si>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</si>
  <si>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</si>
  <si>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</si>
  <si>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</si>
  <si>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</si>
  <si>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</si>
  <si>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</si>
  <si>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</si>
  <si>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</si>
  <si>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</si>
  <si>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</si>
  <si>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</si>
  <si>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</si>
  <si>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</si>
  <si>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</si>
  <si>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</si>
  <si>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</si>
  <si>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</si>
  <si>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</si>
  <si>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</si>
  <si>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</si>
  <si>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</si>
  <si>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</si>
  <si>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</si>
  <si>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</si>
  <si>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</si>
  <si>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</si>
  <si>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</si>
  <si>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</si>
  <si>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</si>
  <si>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</si>
  <si>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</si>
  <si>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</si>
  <si>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</si>
  <si>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</si>
  <si>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</si>
  <si>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</si>
  <si>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</si>
  <si>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</si>
  <si>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</si>
  <si>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</si>
  <si>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</si>
  <si>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</si>
  <si>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</si>
  <si>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</si>
  <si>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</si>
  <si>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</si>
  <si>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</si>
  <si>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</si>
  <si>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</si>
  <si>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</si>
  <si>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</si>
  <si>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</si>
  <si>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</si>
  <si>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</si>
  <si>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</si>
  <si>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</si>
  <si>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</si>
  <si>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</si>
  <si>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</si>
  <si>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</si>
  <si>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</si>
  <si>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</si>
  <si>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</si>
  <si>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</si>
  <si>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</si>
  <si>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</si>
  <si>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</si>
  <si>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</si>
  <si>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</si>
  <si>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</si>
  <si>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</si>
  <si>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</si>
  <si>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</si>
  <si>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</si>
  <si>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</si>
  <si>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</si>
  <si>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</si>
  <si>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</si>
  <si>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</si>
  <si>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</si>
  <si>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</si>
  <si>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</si>
  <si>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</si>
  <si>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</si>
  <si>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</si>
  <si>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</si>
  <si>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</si>
  <si>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</si>
  <si>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</si>
  <si>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</si>
  <si>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</si>
  <si>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</si>
  <si>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</si>
  <si>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</si>
  <si>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</si>
  <si>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</si>
  <si>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</si>
  <si>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</si>
  <si>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</si>
  <si>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</si>
  <si>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</si>
  <si>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</si>
  <si>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</si>
  <si>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</si>
  <si>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</si>
  <si>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</si>
  <si>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</si>
  <si>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</si>
  <si>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</si>
  <si>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</si>
  <si>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</si>
  <si>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</si>
  <si>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</si>
  <si>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</si>
  <si>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</si>
  <si>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</si>
  <si>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</si>
  <si>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</si>
  <si>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</si>
  <si>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</si>
  <si>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</si>
  <si>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</si>
  <si>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</si>
  <si>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</si>
  <si>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</si>
  <si>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</si>
  <si>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</si>
  <si>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</si>
  <si>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</si>
  <si>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</si>
  <si>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</si>
  <si>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</si>
  <si>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</si>
  <si>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</si>
  <si>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</si>
  <si>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</si>
  <si>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</si>
  <si>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</si>
  <si>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</si>
  <si>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</si>
  <si>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</si>
  <si>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</si>
  <si>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</si>
  <si>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</si>
  <si>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</si>
  <si>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</si>
  <si>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</si>
  <si>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</si>
  <si>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</si>
  <si>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</si>
  <si>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</si>
  <si>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</si>
  <si>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</si>
  <si>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</si>
  <si>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</si>
  <si>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</si>
  <si>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</si>
  <si>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</si>
  <si>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</si>
  <si>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</si>
  <si>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</si>
  <si>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</si>
  <si>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</si>
  <si>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</si>
  <si>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</si>
  <si>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</si>
  <si>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</si>
  <si>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</si>
  <si>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</si>
  <si>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</si>
  <si>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</si>
  <si>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</si>
  <si>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</si>
  <si>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</si>
  <si>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</si>
  <si>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</si>
  <si>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</si>
  <si>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</si>
  <si>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</si>
  <si>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</si>
  <si>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</si>
  <si>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</si>
  <si>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</si>
  <si>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</si>
  <si>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</si>
  <si>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</si>
  <si>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</si>
  <si>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</si>
  <si>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</si>
  <si>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</si>
  <si>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</si>
  <si>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</si>
  <si>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</si>
  <si>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</si>
  <si>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</si>
  <si>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</si>
  <si>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</si>
  <si>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</si>
  <si>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</si>
  <si>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</si>
  <si>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</si>
  <si>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</si>
  <si>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</si>
  <si>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</si>
  <si>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</si>
  <si>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</si>
  <si>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</si>
  <si>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</si>
  <si>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</si>
  <si>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</si>
  <si>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</si>
  <si>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</si>
  <si>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</si>
  <si>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</si>
  <si>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</si>
  <si>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</si>
  <si>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</si>
  <si>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</si>
  <si>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</si>
  <si>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</si>
  <si>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</si>
  <si>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</si>
  <si>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</si>
  <si>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</si>
  <si>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</si>
  <si>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</si>
  <si>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</si>
  <si>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</si>
  <si>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</si>
  <si>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</si>
  <si>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</si>
  <si>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</si>
  <si>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</si>
  <si>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</si>
  <si>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</si>
  <si>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</si>
  <si>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</si>
  <si>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</si>
  <si>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</si>
  <si>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</si>
  <si>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</si>
  <si>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</si>
  <si>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</si>
  <si>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</si>
  <si>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</si>
  <si>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</si>
  <si>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</si>
  <si>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</si>
  <si>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</si>
  <si>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</si>
  <si>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</si>
  <si>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</si>
  <si>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</si>
  <si>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</si>
  <si>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</si>
  <si>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</si>
  <si>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</si>
  <si>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</si>
  <si>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</si>
  <si>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</si>
  <si>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</si>
  <si>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</si>
  <si>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</si>
  <si>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</si>
  <si>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</si>
  <si>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</si>
  <si>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</si>
  <si>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</si>
  <si>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</si>
  <si>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</si>
  <si>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</si>
  <si>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</si>
  <si>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</si>
  <si>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</si>
  <si>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</si>
  <si>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</si>
  <si>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</si>
  <si>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</si>
  <si>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</si>
  <si>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</si>
  <si>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</si>
  <si>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</si>
  <si>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</si>
  <si>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</si>
  <si>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</si>
  <si>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</si>
  <si>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</si>
  <si>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</si>
  <si>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</si>
  <si>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</si>
  <si>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</si>
  <si>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</si>
  <si>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</si>
  <si>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</si>
  <si>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</si>
  <si>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</si>
  <si>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</si>
  <si>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</si>
  <si>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</si>
  <si>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</si>
  <si>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</si>
  <si>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</si>
  <si>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</si>
  <si>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</si>
  <si>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</si>
  <si>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</si>
  <si>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</si>
  <si>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</si>
  <si>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</si>
  <si>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</si>
  <si>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</si>
  <si>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</si>
  <si>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</si>
  <si>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</si>
  <si>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</si>
  <si>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</si>
  <si>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</si>
  <si>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</si>
  <si>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</si>
  <si>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</si>
  <si>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</si>
  <si>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</si>
  <si>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</si>
  <si>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</si>
  <si>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</si>
  <si>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</si>
  <si>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</si>
  <si>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</si>
  <si>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</si>
  <si>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</si>
  <si>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</si>
  <si>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</si>
  <si>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</si>
  <si>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</si>
  <si>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</si>
  <si>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</si>
  <si>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</si>
  <si>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</si>
  <si>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</si>
  <si>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</si>
  <si>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</si>
  <si>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</si>
  <si>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</si>
  <si>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</si>
  <si>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</si>
  <si>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</si>
  <si>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</si>
  <si>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</si>
  <si>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</si>
  <si>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</si>
  <si>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</si>
  <si>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</si>
  <si>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</si>
  <si>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</si>
  <si>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</si>
  <si>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</si>
  <si>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</si>
  <si>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</si>
  <si>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</si>
  <si>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</si>
  <si>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</si>
  <si>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</si>
  <si>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</si>
  <si>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</si>
  <si>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</si>
  <si>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</si>
  <si>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</si>
  <si>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</si>
  <si>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</si>
  <si>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</si>
  <si>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</si>
  <si>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</si>
  <si>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</si>
  <si>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</si>
  <si>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</si>
  <si>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</si>
  <si>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</si>
  <si>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</si>
  <si>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</si>
  <si>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</si>
  <si>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</si>
  <si>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</si>
  <si>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</si>
  <si>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</si>
  <si>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</si>
  <si>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</si>
  <si>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</si>
  <si>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</si>
  <si>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</si>
  <si>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</si>
  <si>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</si>
  <si>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</si>
  <si>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</si>
  <si>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</si>
  <si>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</si>
  <si>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</si>
  <si>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</si>
  <si>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</si>
  <si>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</si>
  <si>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</si>
  <si>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</si>
  <si>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</si>
  <si>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</si>
  <si>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</si>
  <si>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</si>
  <si>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</si>
  <si>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</si>
  <si>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</si>
  <si>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</si>
  <si>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</si>
  <si>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</si>
  <si>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</si>
  <si>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</si>
  <si>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</si>
  <si>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</si>
  <si>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</si>
  <si>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</si>
  <si>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</si>
  <si>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</si>
  <si>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</si>
  <si>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</si>
  <si>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</si>
  <si>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</si>
  <si>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</si>
  <si>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</si>
  <si>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</si>
  <si>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</si>
  <si>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</si>
  <si>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</si>
  <si>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</si>
  <si>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</si>
  <si>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</si>
  <si>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</si>
  <si>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</si>
  <si>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</si>
  <si>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</si>
  <si>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</si>
  <si>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</si>
  <si>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</si>
  <si>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</si>
  <si>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</si>
  <si>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</si>
  <si>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</si>
  <si>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</si>
  <si>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</si>
  <si>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</si>
  <si>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</si>
  <si>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</si>
  <si>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</si>
  <si>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</si>
  <si>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</si>
  <si>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</si>
  <si>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</si>
  <si>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</si>
  <si>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</si>
  <si>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</si>
  <si>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</si>
  <si>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</si>
  <si>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</si>
  <si>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</si>
  <si>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</si>
  <si>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</si>
  <si>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</si>
  <si>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</si>
  <si>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</si>
  <si>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</si>
  <si>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</si>
  <si>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</si>
  <si>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</si>
  <si>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</si>
  <si>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</si>
  <si>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</si>
  <si>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</si>
  <si>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</si>
  <si>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</si>
  <si>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</si>
  <si>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</si>
  <si>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</si>
  <si>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</si>
  <si>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</si>
  <si>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</si>
  <si>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</si>
  <si>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</si>
  <si>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</si>
  <si>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</si>
  <si>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</si>
  <si>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</si>
  <si>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</si>
  <si>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</si>
  <si>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</si>
  <si>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</si>
  <si>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</si>
  <si>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</si>
  <si>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</si>
  <si>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</si>
  <si>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</si>
  <si>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</si>
  <si>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</si>
  <si>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</si>
  <si>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</si>
  <si>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</si>
  <si>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</si>
  <si>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</si>
  <si>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</si>
  <si>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</si>
  <si>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</si>
  <si>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</si>
  <si>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</si>
  <si>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</si>
  <si>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</si>
  <si>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</si>
  <si>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</si>
  <si>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</si>
  <si>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</si>
  <si>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</si>
  <si>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</si>
  <si>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</si>
  <si>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</si>
  <si>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</si>
  <si>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</si>
  <si>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</si>
  <si>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</si>
  <si>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</si>
  <si>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</si>
  <si>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</si>
  <si>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</si>
  <si>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</si>
  <si>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</si>
  <si>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</si>
  <si>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</si>
  <si>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</si>
  <si>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</si>
  <si>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</si>
  <si>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</si>
  <si>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</si>
  <si>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</si>
  <si>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</si>
  <si>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</si>
  <si>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</si>
  <si>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</si>
  <si>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</si>
  <si>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</si>
  <si>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</si>
  <si>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</si>
  <si>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</si>
  <si>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</si>
  <si>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</si>
  <si>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</si>
  <si>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</si>
  <si>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</si>
  <si>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</si>
  <si>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</si>
  <si>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</si>
  <si>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</si>
  <si>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</si>
  <si>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</si>
  <si>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</si>
  <si>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</si>
  <si>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</si>
  <si>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</si>
  <si>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</si>
  <si>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</si>
  <si>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</si>
  <si>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</si>
  <si>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</si>
  <si>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</si>
  <si>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</si>
  <si>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</si>
  <si>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</si>
  <si>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</si>
  <si>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</si>
  <si>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</si>
  <si>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</si>
  <si>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</si>
  <si>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</si>
  <si>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</si>
  <si>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</si>
  <si>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</si>
  <si>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</si>
  <si>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</si>
  <si>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</si>
  <si>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</si>
  <si>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</si>
  <si>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</si>
  <si>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</si>
  <si>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</si>
  <si>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</si>
  <si>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</si>
  <si>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</si>
  <si>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</si>
  <si>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</si>
  <si>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</si>
  <si>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</si>
  <si>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</si>
  <si>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</si>
  <si>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</si>
  <si>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</si>
  <si>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</si>
  <si>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</si>
  <si>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</si>
  <si>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</si>
  <si>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</si>
  <si>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</si>
  <si>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</si>
  <si>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</si>
  <si>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</si>
  <si>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</si>
  <si>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</si>
  <si>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</si>
  <si>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</si>
  <si>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</si>
  <si>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</si>
  <si>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</si>
  <si>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</si>
  <si>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</si>
  <si>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</si>
  <si>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</si>
  <si>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</si>
  <si>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</si>
  <si>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</si>
  <si>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</si>
  <si>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</si>
  <si>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</si>
  <si>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</si>
  <si>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</si>
  <si>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</si>
  <si>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</si>
  <si>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</si>
  <si>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</si>
  <si>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</si>
  <si>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</si>
  <si>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</si>
  <si>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</si>
  <si>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</si>
  <si>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</si>
  <si>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</si>
  <si>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</si>
  <si>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</si>
  <si>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</si>
  <si>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</si>
  <si>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</si>
  <si>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</si>
  <si>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</si>
  <si>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</si>
  <si>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</si>
  <si>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</si>
  <si>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</si>
  <si>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</si>
  <si>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</si>
  <si>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</si>
  <si>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</si>
  <si>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</si>
  <si>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</si>
  <si>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</si>
  <si>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</si>
  <si>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</si>
  <si>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</si>
  <si>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</si>
  <si>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</si>
  <si>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</si>
  <si>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</si>
  <si>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</si>
  <si>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</si>
  <si>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</si>
  <si>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</si>
  <si>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</si>
  <si>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</si>
  <si>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</si>
  <si>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</si>
  <si>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</si>
  <si>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</si>
  <si>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</si>
  <si>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</si>
  <si>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</si>
  <si>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</si>
  <si>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</si>
  <si>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</si>
  <si>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</si>
  <si>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</si>
  <si>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</si>
  <si>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</si>
  <si>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</si>
  <si>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</si>
  <si>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</si>
  <si>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</si>
  <si>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</si>
  <si>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</si>
  <si>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</si>
  <si>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</si>
  <si>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</si>
  <si>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</si>
  <si>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</si>
  <si>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</si>
  <si>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</si>
  <si>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</si>
  <si>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</si>
  <si>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</si>
  <si>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</si>
  <si>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</si>
  <si>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</si>
  <si>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</si>
  <si>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</si>
  <si>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</si>
  <si>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</si>
  <si>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</si>
  <si>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</si>
  <si>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</si>
  <si>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</si>
  <si>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</si>
  <si>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</si>
  <si>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</si>
  <si>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</si>
  <si>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</si>
  <si>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</si>
  <si>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</si>
  <si>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</si>
  <si>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</si>
  <si>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</si>
  <si>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</si>
  <si>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</si>
  <si>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</si>
  <si>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</si>
  <si>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</si>
  <si>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</si>
  <si>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</si>
  <si>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</si>
  <si>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</si>
  <si>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</si>
  <si>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</si>
  <si>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</si>
  <si>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</si>
  <si>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</si>
  <si>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</si>
  <si>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</si>
  <si>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</si>
  <si>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</si>
  <si>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</si>
  <si>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</si>
  <si>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</si>
  <si>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</si>
  <si>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</si>
  <si>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</si>
  <si>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</si>
  <si>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</si>
  <si>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</si>
  <si>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</si>
  <si>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</si>
  <si>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</si>
  <si>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</si>
  <si>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</si>
  <si>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</si>
  <si>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</si>
  <si>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</si>
  <si>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</si>
  <si>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</si>
  <si>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</si>
  <si>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</si>
  <si>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</si>
  <si>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</si>
  <si>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</si>
  <si>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</si>
  <si>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</si>
  <si>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</si>
  <si>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</si>
  <si>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</si>
  <si>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</si>
  <si>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</si>
  <si>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</si>
  <si>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</si>
  <si>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</si>
  <si>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</si>
  <si>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</si>
  <si>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</si>
  <si>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</si>
  <si>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</si>
  <si>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</si>
  <si>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</si>
  <si>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</si>
  <si>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</si>
  <si>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</si>
  <si>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</si>
  <si>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</si>
  <si>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</si>
  <si>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</si>
  <si>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</si>
  <si>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</si>
  <si>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</si>
  <si>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</si>
  <si>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</si>
  <si>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</si>
  <si>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</si>
  <si>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</si>
  <si>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</si>
  <si>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</si>
  <si>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</si>
  <si>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</si>
  <si>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</si>
  <si>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</si>
  <si>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</si>
  <si>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</si>
  <si>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</si>
  <si>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</si>
  <si>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</si>
  <si>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</si>
  <si>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</si>
  <si>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</si>
  <si>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</si>
  <si>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</si>
  <si>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</si>
  <si>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</si>
  <si>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</si>
  <si>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</si>
  <si>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</si>
  <si>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</si>
  <si>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</si>
  <si>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</si>
  <si>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</si>
  <si>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</si>
  <si>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</si>
  <si>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</si>
  <si>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</si>
  <si>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</si>
  <si>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</si>
  <si>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</si>
  <si>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</si>
  <si>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</si>
  <si>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</si>
  <si>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</si>
  <si>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</si>
  <si>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</si>
  <si>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</si>
  <si>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</si>
  <si>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</si>
  <si>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</si>
  <si>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</si>
  <si>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</si>
  <si>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</si>
  <si>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</si>
  <si>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</si>
  <si>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</si>
  <si>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</si>
  <si>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</si>
  <si>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</si>
  <si>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</si>
  <si>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</si>
  <si>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</si>
  <si>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</si>
  <si>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</si>
  <si>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</si>
  <si>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</si>
  <si>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</si>
  <si>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</si>
  <si>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</si>
  <si>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</si>
  <si>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</si>
  <si>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</si>
  <si>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</si>
  <si>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</si>
  <si>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</si>
  <si>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</si>
  <si>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</si>
  <si>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</si>
  <si>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</si>
  <si>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</si>
  <si>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</si>
  <si>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</si>
  <si>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</si>
  <si>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</si>
  <si>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</si>
  <si>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</si>
  <si>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</si>
  <si>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</si>
  <si>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</si>
  <si>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</si>
  <si>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</si>
  <si>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</si>
  <si>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</si>
  <si>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</si>
  <si>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</si>
  <si>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</si>
  <si>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</si>
  <si>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</si>
  <si>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</si>
  <si>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</si>
  <si>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</si>
  <si>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</si>
  <si>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</si>
  <si>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</si>
  <si>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</si>
  <si>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</si>
  <si>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</si>
  <si>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</si>
  <si>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</si>
  <si>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</si>
  <si>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</si>
  <si>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</si>
  <si>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</si>
  <si>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</si>
  <si>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</si>
  <si>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</si>
  <si>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</si>
  <si>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</si>
  <si>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</si>
  <si>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</si>
  <si>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</si>
  <si>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</si>
  <si>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</si>
  <si>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</si>
  <si>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</si>
  <si>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</si>
  <si>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</si>
  <si>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</si>
  <si>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</si>
  <si>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</si>
  <si>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</si>
  <si>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</si>
  <si>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</si>
  <si>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</si>
  <si>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</si>
  <si>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</si>
  <si>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</si>
  <si>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</si>
  <si>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</si>
  <si>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</si>
  <si>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</si>
  <si>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</si>
  <si>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</si>
  <si>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</si>
  <si>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</si>
  <si>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</si>
  <si>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</si>
  <si>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</si>
  <si>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</si>
  <si>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</si>
  <si>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</si>
  <si>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</si>
  <si>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</si>
  <si>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</si>
  <si>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</si>
  <si>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</si>
  <si>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</si>
  <si>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</si>
  <si>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</si>
  <si>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</si>
  <si>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</si>
  <si>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</si>
  <si>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</si>
  <si>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</si>
  <si>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</si>
  <si>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</si>
  <si>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</si>
  <si>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</si>
  <si>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</si>
  <si>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</si>
  <si>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</si>
  <si>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</si>
  <si>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</si>
  <si>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</si>
  <si>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</si>
  <si>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</si>
  <si>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</si>
  <si>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</si>
  <si>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</si>
  <si>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</si>
  <si>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</si>
  <si>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</si>
  <si>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</si>
  <si>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</si>
  <si>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</si>
  <si>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</si>
  <si>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</si>
  <si>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</si>
  <si>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</si>
  <si>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</si>
  <si>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</si>
  <si>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</si>
  <si>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</si>
  <si>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</si>
  <si>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</si>
  <si>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</si>
  <si>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</si>
  <si>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</si>
  <si>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</si>
  <si>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</si>
  <si>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</si>
  <si>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</si>
  <si>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</si>
  <si>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</si>
  <si>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</si>
  <si>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</si>
  <si>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</si>
  <si>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</si>
  <si>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</si>
  <si>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</si>
  <si>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</si>
  <si>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</si>
  <si>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</si>
  <si>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</si>
  <si>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</si>
  <si>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</si>
  <si>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</si>
  <si>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</si>
  <si>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</si>
  <si>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</si>
  <si>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</si>
  <si>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</si>
  <si>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</si>
  <si>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</si>
  <si>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</si>
  <si>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</si>
  <si>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</si>
  <si>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</si>
  <si>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</si>
  <si>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</si>
  <si>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</si>
  <si>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</si>
  <si>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</si>
  <si>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</si>
  <si>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</si>
  <si>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</si>
  <si>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</si>
  <si>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</si>
  <si>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</si>
  <si>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</si>
  <si>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</si>
  <si>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</si>
  <si>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</si>
  <si>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</si>
  <si>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</si>
  <si>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</si>
  <si>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</si>
  <si>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</si>
  <si>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</si>
  <si>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</si>
  <si>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</si>
  <si>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</si>
  <si>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</si>
  <si>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</si>
  <si>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</si>
  <si>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</si>
  <si>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</si>
  <si>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</si>
  <si>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</si>
  <si>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</si>
  <si>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</si>
  <si>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</si>
  <si>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</si>
  <si>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</si>
  <si>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</si>
  <si>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</si>
  <si>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</si>
  <si>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</si>
  <si>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</si>
  <si>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</si>
  <si>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</si>
  <si>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</si>
  <si>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</si>
  <si>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</si>
  <si>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</si>
  <si>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</si>
  <si>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</si>
  <si>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</si>
  <si>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</si>
  <si>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</si>
  <si>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</si>
  <si>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</si>
  <si>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</si>
  <si>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</si>
  <si>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</si>
  <si>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</si>
  <si>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</si>
  <si>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</si>
  <si>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</si>
  <si>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</si>
  <si>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</si>
  <si>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</si>
  <si>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</si>
  <si>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</si>
  <si>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</si>
  <si>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</si>
  <si>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</si>
  <si>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</si>
  <si>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</si>
  <si>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</si>
  <si>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</si>
  <si>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</si>
  <si>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</si>
  <si>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</si>
  <si>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</si>
  <si>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</si>
  <si>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</si>
  <si>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</si>
  <si>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</si>
  <si>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</si>
  <si>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</si>
  <si>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</si>
  <si>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</si>
  <si>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</si>
  <si>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</si>
  <si>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</si>
  <si>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</si>
  <si>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</si>
  <si>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</si>
  <si>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</si>
  <si>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</si>
  <si>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</si>
  <si>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</si>
  <si>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</si>
  <si>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</si>
  <si>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</si>
  <si>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</si>
  <si>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</si>
  <si>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</si>
  <si>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</si>
  <si>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</si>
  <si>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</si>
  <si>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</si>
  <si>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</si>
  <si>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</si>
  <si>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</si>
  <si>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</si>
  <si>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</si>
  <si>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</si>
  <si>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</si>
  <si>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</si>
  <si>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</si>
  <si>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</si>
  <si>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</si>
  <si>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</si>
  <si>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</si>
  <si>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</si>
  <si>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</si>
  <si>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</si>
  <si>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</si>
  <si>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</si>
  <si>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</si>
  <si>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</si>
  <si>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</si>
  <si>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</si>
  <si>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</si>
  <si>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</si>
  <si>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</si>
  <si>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</si>
  <si>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</si>
  <si>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</si>
  <si>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</si>
  <si>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</si>
  <si>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</si>
  <si>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</si>
  <si>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</si>
  <si>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</si>
  <si>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</si>
  <si>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</si>
  <si>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</si>
  <si>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</si>
  <si>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</si>
  <si>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</si>
  <si>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</si>
  <si>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</si>
  <si>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</si>
  <si>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</si>
  <si>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</si>
  <si>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</si>
  <si>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</si>
  <si>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</si>
  <si>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</si>
  <si>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</si>
  <si>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</si>
  <si>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</si>
  <si>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</si>
  <si>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</si>
  <si>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</si>
  <si>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</si>
  <si>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</si>
  <si>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</si>
  <si>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</si>
  <si>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</si>
  <si>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</si>
  <si>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</si>
  <si>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</si>
  <si>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</si>
  <si>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</si>
  <si>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</si>
  <si>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</si>
  <si>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</si>
  <si>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</si>
  <si>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</si>
  <si>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</si>
  <si>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</si>
  <si>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</si>
  <si>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</si>
  <si>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</si>
  <si>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</si>
  <si>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</si>
  <si>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</si>
  <si>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</si>
  <si>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</si>
  <si>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</si>
  <si>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</si>
  <si>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</si>
  <si>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</si>
  <si>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</si>
  <si>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</si>
  <si>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</si>
  <si>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</si>
  <si>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</si>
  <si>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</si>
  <si>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</si>
  <si>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</si>
  <si>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</si>
  <si>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</si>
  <si>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</si>
  <si>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</si>
  <si>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</si>
  <si>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</si>
  <si>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</si>
  <si>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</si>
  <si>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</si>
  <si>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</si>
  <si>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</si>
  <si>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</si>
  <si>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</si>
  <si>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</si>
  <si>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</si>
  <si>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</si>
  <si>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</si>
  <si>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</si>
  <si>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</si>
  <si>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</si>
  <si>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</si>
  <si>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</si>
  <si>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</si>
  <si>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</si>
  <si>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</si>
  <si>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</si>
  <si>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</si>
  <si>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</si>
  <si>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</si>
  <si>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</si>
  <si>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</si>
  <si>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</si>
  <si>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</si>
  <si>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</si>
  <si>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</si>
  <si>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</si>
  <si>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</si>
  <si>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</si>
  <si>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</si>
  <si>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</si>
  <si>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</si>
  <si>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</si>
  <si>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</si>
  <si>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</si>
  <si>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</si>
  <si>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</si>
  <si>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</si>
  <si>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</si>
  <si>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</si>
  <si>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</si>
  <si>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</si>
  <si>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</si>
  <si>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</si>
  <si>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</si>
  <si>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</si>
  <si>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</si>
  <si>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</si>
  <si>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</si>
  <si>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</si>
  <si>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</si>
  <si>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</si>
  <si>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</si>
  <si>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</si>
  <si>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</si>
  <si>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</si>
  <si>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</si>
  <si>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</si>
  <si>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</si>
  <si>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</si>
  <si>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</si>
  <si>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</si>
  <si>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</si>
  <si>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</si>
  <si>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</si>
  <si>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</si>
  <si>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</si>
  <si>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</si>
  <si>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</si>
  <si>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</si>
  <si>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</si>
  <si>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</si>
  <si>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</si>
  <si>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</si>
  <si>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</si>
  <si>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</si>
  <si>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</si>
  <si>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</si>
  <si>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</si>
  <si>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</si>
  <si>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</si>
  <si>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</si>
  <si>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</si>
  <si>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</si>
  <si>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</si>
  <si>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</si>
  <si>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</si>
  <si>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</si>
  <si>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</si>
  <si>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</si>
  <si>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</si>
  <si>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</si>
  <si>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</si>
  <si>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</si>
  <si>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</si>
  <si>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</si>
  <si>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</si>
  <si>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</si>
  <si>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</si>
  <si>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</si>
  <si>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</si>
  <si>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</si>
  <si>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</si>
  <si>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</si>
  <si>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</si>
  <si>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</si>
  <si>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</si>
  <si>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</si>
  <si>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</si>
  <si>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</si>
  <si>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</si>
  <si>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</si>
  <si>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</si>
  <si>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</si>
  <si>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</si>
  <si>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</si>
  <si>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</si>
  <si>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</si>
  <si>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</si>
  <si>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</si>
  <si>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</si>
  <si>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</si>
  <si>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</si>
  <si>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</si>
  <si>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</si>
  <si>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</si>
  <si>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</si>
  <si>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</si>
  <si>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</si>
  <si>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</si>
  <si>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</si>
  <si>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</si>
  <si>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</si>
  <si>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</si>
  <si>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</si>
  <si>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</si>
  <si>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</si>
  <si>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</si>
  <si>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</si>
  <si>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</si>
  <si>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</si>
  <si>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</si>
  <si>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</si>
  <si>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</si>
  <si>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</si>
  <si>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</si>
  <si>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</si>
  <si>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</si>
  <si>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</si>
  <si>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</si>
  <si>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</si>
  <si>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</si>
  <si>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</si>
  <si>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</si>
  <si>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</si>
  <si>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</si>
  <si>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</si>
  <si>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</si>
  <si>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</si>
  <si>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</si>
  <si>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</si>
  <si>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</si>
  <si>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</si>
  <si>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</si>
  <si>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</si>
  <si>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</si>
  <si>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</si>
  <si>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</si>
  <si>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</si>
  <si>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</si>
  <si>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</si>
  <si>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</si>
  <si>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</si>
  <si>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</si>
  <si>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</si>
  <si>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</si>
  <si>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</si>
  <si>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</si>
  <si>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</si>
  <si>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</si>
  <si>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</si>
  <si>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</si>
  <si>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</si>
  <si>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</si>
  <si>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</si>
  <si>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</si>
  <si>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</si>
  <si>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</si>
  <si>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</si>
  <si>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</si>
  <si>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</si>
  <si>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</si>
  <si>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</si>
  <si>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</si>
  <si>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</si>
  <si>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</si>
  <si>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</si>
  <si>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</si>
  <si>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</si>
  <si>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</si>
  <si>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</si>
  <si>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</si>
  <si>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</si>
  <si>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</si>
  <si>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</si>
  <si>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</si>
  <si>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</si>
  <si>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</si>
  <si>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</si>
  <si>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</si>
  <si>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</si>
  <si>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</si>
  <si>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</si>
  <si>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</si>
  <si>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</si>
  <si>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</si>
  <si>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</si>
  <si>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</si>
  <si>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</si>
  <si>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</si>
  <si>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</si>
  <si>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</si>
  <si>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</si>
  <si>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</si>
  <si>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</si>
  <si>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</si>
  <si>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</si>
  <si>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</si>
  <si>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</si>
  <si>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</si>
  <si>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</si>
  <si>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</si>
  <si>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</si>
  <si>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</si>
  <si>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</si>
  <si>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</si>
  <si>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</si>
  <si>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</si>
  <si>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</si>
  <si>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</si>
  <si>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</si>
  <si>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</si>
  <si>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</si>
  <si>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</si>
  <si>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</si>
  <si>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</si>
  <si>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</si>
  <si>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</si>
  <si>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</si>
  <si>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</si>
  <si>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</si>
  <si>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</si>
  <si>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</si>
  <si>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</si>
  <si>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</si>
  <si>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</si>
  <si>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</si>
  <si>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</si>
  <si>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</si>
  <si>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</si>
  <si>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</si>
  <si>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</si>
  <si>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</si>
  <si>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</si>
  <si>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</si>
  <si>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</si>
  <si>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</si>
  <si>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</si>
  <si>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</si>
  <si>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</si>
  <si>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</si>
  <si>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</si>
  <si>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</si>
  <si>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</si>
  <si>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</si>
  <si>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</si>
  <si>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</si>
  <si>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</si>
  <si>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</si>
  <si>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</si>
  <si>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</si>
  <si>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</si>
  <si>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</si>
  <si>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</si>
  <si>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</si>
  <si>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</si>
  <si>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</si>
  <si>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</si>
  <si>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</si>
  <si>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</si>
  <si>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</si>
  <si>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</si>
  <si>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</si>
  <si>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</si>
  <si>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</si>
  <si>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</si>
  <si>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</si>
  <si>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</si>
  <si>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</si>
  <si>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</si>
  <si>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</si>
  <si>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</si>
  <si>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</si>
  <si>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</si>
  <si>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</si>
  <si>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</si>
  <si>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</si>
  <si>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</si>
  <si>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</si>
  <si>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</si>
  <si>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</si>
  <si>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</si>
  <si>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</si>
  <si>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</si>
  <si>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</si>
  <si>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</si>
  <si>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</si>
  <si>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</si>
  <si>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</si>
  <si>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</si>
  <si>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</si>
  <si>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</si>
  <si>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</si>
  <si>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</si>
  <si>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</si>
  <si>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</si>
  <si>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</si>
  <si>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</si>
  <si>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</si>
  <si>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</si>
  <si>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</si>
  <si>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</si>
  <si>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</si>
  <si>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</si>
  <si>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</si>
  <si>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</si>
  <si>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</si>
  <si>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</si>
  <si>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</si>
  <si>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</si>
  <si>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</si>
  <si>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</si>
  <si>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</si>
  <si>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</si>
  <si>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</si>
  <si>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</si>
  <si>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</si>
  <si>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</si>
  <si>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</si>
  <si>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</si>
  <si>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</si>
  <si>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</si>
  <si>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</si>
  <si>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</si>
  <si>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</si>
  <si>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</si>
  <si>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</si>
  <si>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</si>
  <si>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</si>
  <si>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</si>
  <si>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</si>
  <si>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</si>
  <si>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</si>
  <si>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</si>
  <si>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</si>
  <si>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</si>
  <si>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</si>
  <si>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</si>
  <si>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</si>
  <si>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</si>
  <si>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</si>
  <si>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</si>
  <si>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</si>
  <si>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</si>
  <si>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</si>
  <si>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</si>
  <si>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</si>
  <si>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</si>
  <si>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</si>
  <si>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</si>
  <si>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</si>
  <si>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</si>
  <si>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</si>
  <si>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</si>
  <si>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</si>
  <si>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</si>
  <si>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</si>
  <si>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</si>
  <si>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</si>
  <si>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</si>
  <si>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</si>
  <si>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</si>
  <si>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</si>
  <si>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</si>
  <si>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</si>
  <si>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</si>
  <si>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</si>
  <si>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</si>
  <si>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</si>
  <si>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</si>
  <si>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</si>
  <si>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</si>
  <si>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</si>
  <si>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</si>
  <si>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</si>
  <si>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</si>
  <si>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</si>
  <si>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</si>
  <si>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</si>
  <si>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</si>
  <si>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</si>
  <si>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</si>
  <si>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</si>
  <si>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</si>
  <si>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</si>
  <si>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</si>
  <si>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</si>
  <si>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</si>
  <si>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</si>
  <si>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</si>
  <si>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</si>
  <si>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</si>
  <si>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</si>
  <si>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</si>
  <si>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</si>
  <si>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</si>
  <si>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</si>
  <si>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</si>
  <si>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</si>
  <si>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</si>
  <si>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</si>
  <si>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</si>
  <si>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</si>
  <si>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</si>
  <si>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</si>
  <si>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</si>
  <si>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</si>
  <si>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</si>
  <si>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</si>
  <si>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</si>
  <si>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</si>
  <si>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</si>
  <si>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</si>
  <si>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</si>
  <si>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</si>
  <si>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</si>
  <si>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</si>
  <si>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</si>
  <si>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</si>
  <si>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</si>
  <si>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</si>
  <si>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</si>
  <si>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</si>
  <si>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</si>
  <si>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</si>
  <si>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</si>
  <si>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</si>
  <si>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</si>
  <si>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</si>
  <si>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</si>
  <si>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</si>
  <si>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</si>
  <si>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</si>
  <si>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</si>
  <si>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</si>
  <si>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</si>
  <si>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</si>
  <si>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</si>
  <si>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</si>
  <si>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</si>
  <si>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</si>
  <si>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</si>
  <si>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</si>
  <si>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</si>
  <si>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</si>
  <si>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</si>
  <si>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</si>
  <si>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</si>
  <si>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</si>
  <si>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</si>
  <si>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</si>
  <si>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</si>
  <si>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</si>
  <si>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</si>
  <si>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</si>
  <si>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</si>
  <si>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</si>
  <si>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</si>
  <si>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</si>
  <si>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</si>
  <si>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</si>
  <si>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</si>
  <si>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</si>
  <si>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</si>
  <si>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</si>
  <si>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</si>
  <si>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</si>
  <si>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</si>
  <si>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</si>
  <si>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</si>
  <si>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</si>
  <si>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</si>
  <si>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</si>
  <si>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</si>
  <si>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</si>
  <si>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</si>
  <si>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</si>
  <si>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</si>
  <si>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</si>
  <si>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</si>
  <si>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</si>
  <si>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</si>
  <si>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</si>
  <si>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</si>
  <si>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</si>
  <si>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</si>
  <si>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</si>
  <si>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</si>
  <si>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</si>
  <si>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</si>
  <si>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</si>
  <si>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</si>
  <si>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</si>
  <si>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</si>
  <si>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</si>
  <si>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</si>
  <si>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</si>
  <si>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</si>
  <si>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</si>
  <si>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</si>
  <si>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</si>
  <si>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</si>
  <si>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</si>
  <si>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</si>
  <si>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</si>
  <si>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</si>
  <si>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</si>
  <si>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</si>
  <si>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</si>
  <si>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</si>
  <si>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</si>
  <si>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</si>
  <si>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</si>
  <si>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</si>
  <si>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</si>
  <si>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</si>
  <si>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</si>
  <si>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</si>
  <si>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</si>
  <si>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</si>
  <si>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</si>
  <si>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</si>
  <si>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</si>
  <si>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</si>
  <si>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</si>
  <si>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</si>
  <si>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</si>
  <si>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</si>
  <si>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</si>
  <si>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</si>
  <si>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</si>
  <si>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</si>
  <si>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</si>
  <si>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</si>
  <si>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</si>
  <si>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</si>
  <si>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</si>
  <si>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</si>
  <si>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</si>
  <si>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</si>
  <si>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</si>
  <si>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</si>
  <si>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</si>
  <si>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</si>
  <si>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</si>
  <si>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</si>
  <si>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</si>
  <si>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</si>
  <si>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</si>
  <si>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</si>
  <si>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</si>
  <si>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</si>
  <si>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</si>
  <si>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</si>
  <si>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</si>
  <si>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</si>
  <si>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</si>
  <si>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</si>
  <si>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</si>
  <si>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</si>
  <si>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</si>
  <si>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</si>
  <si>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</si>
  <si>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</si>
  <si>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</si>
  <si>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</si>
  <si>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</si>
  <si>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</si>
  <si>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</si>
  <si>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</si>
  <si>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</si>
  <si>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</si>
  <si>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</si>
  <si>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</si>
  <si>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</si>
  <si>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</si>
  <si>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</si>
  <si>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</si>
  <si>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</si>
  <si>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</si>
  <si>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</si>
  <si>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</si>
  <si>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</si>
  <si>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</si>
  <si>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</si>
  <si>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</si>
  <si>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</si>
  <si>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</si>
  <si>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</si>
  <si>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</si>
  <si>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</si>
  <si>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</si>
  <si>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</si>
  <si>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</si>
  <si>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</si>
  <si>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</si>
  <si>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</si>
  <si>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</si>
  <si>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</si>
  <si>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</si>
  <si>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</si>
  <si>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</si>
  <si>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</si>
  <si>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</si>
  <si>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</si>
  <si>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</si>
  <si>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</si>
  <si>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</si>
  <si>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</si>
  <si>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</si>
  <si>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</si>
  <si>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</si>
  <si>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</si>
  <si>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</si>
  <si>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</si>
  <si>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</si>
  <si>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</si>
  <si>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</si>
  <si>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</si>
  <si>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</si>
  <si>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</si>
  <si>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</si>
  <si>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</si>
  <si>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</si>
  <si>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</si>
  <si>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</si>
  <si>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</si>
  <si>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</si>
  <si>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</si>
  <si>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</si>
  <si>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</si>
  <si>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</si>
  <si>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</si>
  <si>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</si>
  <si>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</si>
  <si>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</si>
  <si>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</si>
  <si>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</si>
  <si>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</si>
  <si>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</si>
  <si>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</si>
  <si>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</si>
  <si>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</si>
  <si>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</si>
  <si>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</si>
  <si>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</si>
  <si>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</si>
  <si>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</si>
  <si>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</si>
  <si>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</si>
  <si>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</si>
  <si>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</si>
  <si>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</si>
  <si>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</si>
  <si>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</si>
  <si>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</si>
  <si>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</si>
  <si>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</si>
  <si>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</si>
  <si>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</si>
  <si>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</si>
  <si>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</si>
  <si>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</si>
  <si>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</si>
  <si>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</si>
  <si>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</si>
  <si>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</si>
  <si>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</si>
  <si>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</si>
  <si>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</si>
  <si>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</si>
  <si>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</si>
  <si>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</si>
  <si>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</si>
  <si>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</si>
  <si>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</si>
  <si>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</si>
  <si>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</si>
  <si>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</si>
  <si>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</si>
  <si>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</si>
  <si>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</si>
  <si>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</si>
  <si>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</si>
  <si>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</si>
  <si>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</si>
  <si>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</si>
  <si>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</si>
  <si>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</si>
  <si>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</si>
  <si>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</si>
  <si>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</si>
  <si>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</si>
  <si>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</si>
  <si>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</si>
  <si>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</si>
  <si>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</si>
  <si>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</si>
  <si>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</si>
  <si>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</si>
  <si>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</si>
  <si>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</si>
  <si>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</si>
  <si>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</si>
  <si>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</si>
  <si>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</si>
  <si>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</si>
  <si>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</si>
  <si>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</si>
  <si>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</si>
  <si>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</si>
  <si>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</si>
  <si>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</si>
  <si>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</si>
  <si>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</si>
  <si>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</si>
  <si>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</si>
  <si>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</si>
  <si>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</si>
  <si>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</si>
  <si>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</si>
  <si>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</si>
  <si>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</si>
  <si>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</si>
  <si>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</si>
  <si>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</si>
  <si>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</si>
  <si>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</si>
  <si>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</si>
  <si>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</si>
  <si>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</si>
  <si>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</si>
  <si>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</si>
  <si>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</si>
  <si>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</si>
  <si>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</si>
  <si>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</si>
  <si>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</si>
  <si>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</si>
  <si>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</si>
  <si>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</si>
  <si>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</si>
  <si>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</si>
  <si>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</si>
  <si>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</si>
  <si>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</si>
  <si>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</si>
  <si>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</si>
  <si>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</si>
  <si>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</si>
  <si>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</si>
  <si>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</si>
  <si>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</si>
  <si>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</si>
  <si>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</si>
  <si>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</si>
  <si>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</si>
  <si>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</si>
  <si>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</si>
  <si>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</si>
  <si>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</si>
  <si>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</si>
  <si>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</si>
  <si>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</si>
  <si>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</si>
  <si>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</si>
  <si>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</si>
  <si>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</si>
  <si>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</si>
  <si>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</si>
  <si>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</si>
  <si>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</si>
  <si>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</si>
  <si>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</si>
  <si>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</si>
  <si>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</si>
  <si>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</si>
  <si>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</si>
  <si>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</si>
  <si>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</si>
  <si>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</si>
  <si>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</si>
  <si>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</si>
  <si>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</si>
  <si>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</si>
  <si>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</si>
  <si>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</si>
  <si>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</si>
  <si>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</si>
  <si>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</si>
  <si>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</si>
  <si>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</si>
  <si>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</si>
  <si>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</si>
  <si>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</si>
  <si>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</si>
  <si>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</si>
  <si>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</si>
  <si>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</si>
  <si>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</si>
  <si>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</si>
  <si>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</si>
  <si>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</si>
  <si>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</si>
  <si>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</si>
  <si>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</si>
  <si>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</si>
  <si>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</si>
  <si>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</si>
  <si>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</si>
  <si>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</si>
  <si>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</si>
  <si>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</si>
  <si>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</si>
  <si>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</si>
  <si>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</si>
  <si>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</si>
  <si>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</si>
  <si>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</si>
  <si>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</si>
  <si>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</si>
  <si>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</si>
  <si>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</si>
  <si>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</si>
  <si>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</si>
  <si>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</si>
  <si>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</si>
  <si>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</si>
  <si>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</si>
  <si>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</si>
  <si>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</si>
  <si>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</si>
  <si>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</si>
  <si>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</si>
  <si>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</si>
  <si>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</si>
  <si>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</si>
  <si>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</si>
  <si>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</si>
  <si>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</si>
  <si>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</si>
  <si>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</si>
  <si>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</si>
  <si>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</si>
  <si>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</si>
  <si>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</si>
  <si>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</si>
  <si>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</si>
  <si>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</si>
  <si>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</si>
  <si>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</si>
  <si>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</si>
  <si>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</si>
  <si>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</si>
  <si>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</si>
  <si>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</si>
  <si>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</si>
  <si>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</si>
  <si>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</si>
  <si>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</si>
  <si>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</si>
  <si>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</si>
  <si>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</si>
  <si>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</si>
  <si>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</si>
  <si>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</si>
  <si>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</si>
  <si>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</si>
  <si>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</si>
  <si>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</si>
  <si>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</si>
  <si>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</si>
  <si>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</si>
  <si>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</si>
  <si>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</si>
  <si>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</si>
  <si>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</si>
  <si>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</si>
  <si>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</si>
  <si>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</si>
  <si>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</si>
  <si>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</si>
  <si>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</si>
  <si>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</si>
  <si>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</si>
  <si>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</si>
  <si>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</si>
  <si>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</si>
  <si>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</si>
  <si>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</si>
  <si>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</si>
  <si>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</si>
  <si>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</si>
  <si>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</si>
  <si>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</si>
  <si>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</si>
  <si>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</si>
  <si>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</si>
  <si>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</si>
  <si>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</si>
  <si>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</si>
  <si>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</si>
  <si>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</si>
  <si>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</si>
  <si>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</si>
  <si>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</si>
  <si>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</si>
  <si>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</si>
  <si>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</si>
  <si>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</si>
  <si>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</si>
  <si>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</si>
  <si>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</si>
  <si>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</si>
  <si>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</si>
  <si>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</si>
  <si>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</si>
  <si>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</si>
  <si>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</si>
  <si>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</si>
  <si>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</si>
  <si>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</si>
  <si>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</si>
  <si>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</si>
  <si>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</si>
  <si>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</si>
  <si>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</si>
  <si>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</si>
  <si>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</si>
  <si>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</si>
  <si>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</si>
  <si>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</si>
  <si>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</si>
  <si>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</si>
  <si>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</si>
  <si>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</si>
  <si>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</si>
  <si>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</si>
  <si>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</si>
  <si>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</si>
  <si>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</si>
  <si>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</si>
  <si>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</si>
  <si>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</si>
  <si>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</si>
  <si>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</si>
  <si>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</si>
  <si>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</si>
  <si>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</si>
  <si>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</si>
  <si>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</si>
  <si>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</si>
  <si>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</si>
  <si>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</si>
  <si>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</si>
  <si>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</si>
  <si>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</si>
  <si>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</si>
  <si>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</si>
  <si>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</si>
  <si>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</si>
  <si>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</si>
  <si>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</si>
  <si>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</si>
  <si>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</si>
  <si>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</si>
  <si>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</si>
  <si>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</si>
  <si>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</si>
  <si>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</si>
  <si>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</si>
  <si>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</si>
  <si>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</si>
  <si>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</si>
  <si>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</si>
  <si>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</si>
  <si>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</si>
  <si>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</si>
  <si>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</si>
  <si>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</si>
  <si>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</si>
  <si>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</si>
  <si>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</si>
  <si>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</si>
  <si>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</si>
  <si>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</si>
  <si>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</si>
  <si>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</si>
  <si>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</si>
  <si>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</si>
  <si>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</si>
  <si>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</si>
  <si>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</si>
  <si>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</si>
  <si>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</si>
  <si>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</si>
  <si>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</si>
  <si>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</si>
  <si>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</si>
  <si>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</si>
  <si>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</si>
  <si>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</si>
  <si>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</si>
  <si>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</si>
  <si>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</si>
  <si>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</si>
  <si>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</si>
  <si>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</si>
  <si>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</si>
  <si>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</si>
  <si>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</si>
  <si>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</si>
  <si>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</si>
  <si>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</si>
  <si>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</si>
  <si>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</si>
  <si>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</si>
  <si>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</si>
  <si>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</si>
  <si>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</si>
  <si>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</si>
  <si>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</si>
  <si>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</si>
  <si>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</si>
  <si>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</si>
  <si>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</si>
  <si>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</si>
  <si>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</si>
  <si>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</si>
  <si>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</si>
  <si>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</si>
  <si>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</si>
  <si>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</si>
  <si>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</si>
  <si>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</si>
  <si>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</si>
  <si>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</si>
  <si>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</si>
  <si>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</si>
  <si>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</si>
  <si>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</si>
  <si>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</si>
  <si>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</si>
  <si>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</si>
  <si>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</si>
  <si>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</si>
  <si>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</si>
  <si>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</si>
  <si>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</si>
  <si>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</si>
  <si>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</si>
  <si>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</si>
  <si>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</si>
  <si>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</si>
  <si>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</si>
  <si>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</si>
  <si>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</si>
  <si>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</si>
  <si>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</si>
  <si>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</si>
  <si>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</si>
  <si>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</si>
  <si>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</si>
  <si>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</si>
  <si>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</si>
  <si>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</si>
  <si>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</si>
  <si>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</si>
  <si>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</si>
  <si>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</si>
  <si>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</si>
  <si>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</si>
  <si>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</si>
  <si>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</si>
  <si>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</si>
  <si>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</si>
  <si>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</si>
  <si>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</si>
  <si>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</si>
  <si>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</si>
  <si>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</si>
  <si>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</si>
  <si>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</si>
  <si>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</si>
  <si>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</si>
  <si>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</si>
  <si>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</si>
  <si>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</si>
  <si>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</si>
  <si>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</si>
  <si>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</si>
  <si>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</si>
  <si>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</si>
  <si>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</si>
  <si>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</si>
  <si>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</si>
  <si>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</si>
  <si>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</si>
  <si>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</si>
  <si>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</si>
  <si>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</si>
  <si>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</si>
  <si>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</si>
  <si>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</si>
  <si>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</si>
  <si>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</si>
  <si>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</si>
  <si>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</si>
  <si>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</si>
  <si>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</si>
  <si>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</si>
  <si>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</si>
  <si>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</si>
  <si>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</si>
  <si>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</si>
  <si>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</si>
  <si>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</si>
  <si>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</si>
  <si>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</si>
  <si>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</si>
  <si>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</si>
  <si>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</si>
  <si>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</si>
  <si>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</si>
  <si>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</si>
  <si>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</si>
  <si>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</si>
  <si>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</si>
  <si>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</si>
  <si>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</si>
  <si>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</si>
  <si>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</si>
  <si>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</si>
  <si>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</si>
  <si>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</si>
  <si>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</si>
  <si>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</si>
  <si>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</si>
  <si>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</si>
  <si>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</si>
  <si>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</si>
  <si>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</si>
  <si>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</si>
  <si>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</si>
  <si>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</si>
  <si>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</si>
  <si>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</si>
  <si>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</si>
  <si>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</si>
  <si>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</si>
  <si>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</si>
  <si>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</si>
  <si>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</si>
  <si>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</si>
  <si>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</si>
  <si>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</si>
  <si>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</si>
  <si>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</si>
  <si>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</si>
  <si>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</si>
  <si>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</si>
  <si>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</si>
  <si>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</si>
  <si>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</si>
  <si>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</si>
  <si>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</si>
  <si>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</si>
  <si>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</si>
  <si>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</si>
  <si>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</si>
  <si>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</si>
  <si>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</si>
  <si>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</si>
  <si>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</si>
  <si>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</si>
  <si>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</si>
  <si>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</si>
  <si>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</si>
  <si>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</si>
  <si>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</si>
  <si>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</si>
  <si>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</si>
  <si>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</si>
  <si>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</si>
  <si>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</si>
  <si>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</si>
  <si>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</si>
  <si>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</si>
  <si>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</si>
  <si>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</si>
  <si>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</si>
  <si>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</si>
  <si>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</si>
  <si>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</si>
  <si>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</si>
  <si>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</si>
  <si>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</si>
  <si>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</si>
  <si>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</si>
  <si>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</si>
  <si>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</si>
  <si>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</si>
  <si>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</si>
  <si>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</si>
  <si>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</si>
  <si>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</si>
  <si>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</si>
  <si>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</si>
  <si>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</si>
  <si>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</si>
  <si>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</si>
  <si>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</si>
  <si>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</si>
  <si>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</si>
  <si>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</si>
  <si>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</si>
  <si>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</si>
  <si>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</si>
  <si>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</si>
  <si>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</si>
  <si>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</si>
  <si>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</si>
  <si>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</si>
  <si>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</si>
  <si>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</si>
  <si>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</si>
  <si>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</si>
  <si>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</si>
  <si>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</si>
  <si>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</si>
  <si>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</si>
  <si>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</si>
  <si>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</si>
  <si>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</si>
  <si>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</si>
  <si>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</si>
  <si>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</si>
  <si>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</si>
  <si>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</si>
  <si>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</si>
  <si>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</si>
  <si>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</si>
  <si>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</si>
  <si>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</si>
  <si>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</si>
  <si>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</si>
  <si>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</si>
  <si>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</si>
  <si>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</si>
  <si>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</si>
  <si>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</si>
  <si>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</si>
  <si>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</si>
  <si>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</si>
  <si>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</si>
  <si>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</si>
  <si>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</si>
  <si>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</si>
  <si>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</si>
  <si>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</si>
  <si>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</si>
  <si>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</si>
  <si>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</si>
  <si>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</si>
  <si>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</si>
  <si>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</si>
  <si>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</si>
  <si>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</si>
  <si>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</si>
  <si>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</si>
  <si>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</si>
  <si>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</si>
  <si>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</si>
  <si>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</si>
  <si>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</si>
  <si>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</si>
  <si>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</si>
  <si>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</si>
  <si>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</si>
  <si>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</si>
  <si>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</si>
  <si>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</si>
  <si>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</si>
  <si>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</si>
  <si>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</si>
  <si>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</si>
  <si>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</si>
  <si>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</si>
  <si>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</si>
  <si>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</si>
  <si>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</si>
  <si>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</si>
  <si>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</si>
  <si>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</si>
  <si>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</si>
  <si>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</si>
  <si>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</si>
  <si>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</si>
  <si>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</si>
  <si>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</si>
  <si>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</si>
  <si>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</si>
  <si>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</si>
  <si>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</si>
  <si>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</si>
  <si>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</si>
  <si>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</si>
  <si>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</si>
  <si>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</si>
  <si>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</si>
  <si>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</si>
  <si>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</si>
  <si>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</si>
  <si>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</si>
  <si>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</si>
  <si>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</si>
  <si>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</si>
  <si>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</si>
  <si>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</si>
  <si>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</si>
  <si>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</si>
  <si>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</si>
  <si>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</si>
  <si>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</si>
  <si>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</si>
  <si>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</si>
  <si>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</si>
  <si>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</si>
  <si>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</si>
  <si>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</si>
  <si>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</si>
  <si>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</si>
  <si>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</si>
  <si>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</si>
  <si>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</si>
  <si>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</si>
  <si>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</si>
  <si>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</si>
  <si>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</si>
  <si>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</si>
  <si>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</si>
  <si>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</si>
  <si>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</si>
  <si>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</si>
  <si>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</si>
  <si>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</si>
  <si>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</si>
  <si>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</si>
  <si>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</si>
  <si>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</si>
  <si>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</si>
  <si>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</si>
  <si>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</si>
  <si>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</si>
  <si>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</si>
  <si>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</si>
  <si>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</si>
  <si>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</si>
  <si>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</si>
  <si>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</si>
  <si>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</si>
  <si>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</si>
  <si>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</si>
  <si>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</si>
  <si>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</si>
  <si>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</si>
  <si>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</si>
  <si>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</si>
  <si>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</si>
  <si>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</si>
  <si>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</si>
  <si>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</si>
  <si>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</si>
  <si>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</si>
  <si>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</si>
  <si>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</si>
  <si>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</si>
  <si>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</si>
  <si>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</si>
  <si>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</si>
  <si>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</si>
  <si>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</si>
  <si>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</si>
  <si>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</si>
  <si>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</si>
  <si>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</si>
  <si>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</si>
  <si>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</si>
  <si>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</si>
  <si>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</si>
  <si>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</si>
  <si>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</si>
  <si>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</si>
  <si>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</si>
  <si>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</si>
  <si>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</si>
  <si>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</si>
  <si>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</si>
  <si>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</si>
  <si>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</si>
  <si>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</si>
  <si>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</si>
  <si>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</si>
  <si>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</si>
  <si>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</si>
  <si>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</si>
  <si>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</si>
  <si>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</si>
  <si>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</si>
  <si>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</si>
  <si>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</si>
  <si>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</si>
  <si>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</si>
  <si>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</si>
  <si>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</si>
  <si>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</si>
  <si>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</si>
  <si>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</si>
  <si>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</si>
  <si>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</si>
  <si>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</si>
  <si>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</si>
  <si>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</si>
  <si>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</si>
  <si>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</si>
  <si>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</si>
  <si>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</si>
  <si>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</si>
  <si>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</si>
  <si>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</si>
  <si>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</si>
  <si>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</si>
  <si>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</si>
  <si>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</si>
  <si>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</si>
  <si>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</si>
  <si>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</si>
  <si>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</si>
  <si>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</si>
  <si>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</si>
  <si>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</si>
  <si>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</si>
  <si>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</si>
  <si>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</si>
  <si>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</si>
  <si>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</si>
  <si>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</si>
  <si>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</si>
  <si>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</si>
  <si>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</si>
  <si>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</si>
  <si>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</si>
  <si>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</si>
  <si>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</si>
  <si>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</si>
  <si>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</si>
  <si>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</si>
  <si>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</si>
  <si>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</si>
  <si>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</si>
  <si>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</si>
  <si>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</si>
  <si>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</si>
  <si>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</si>
  <si>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</si>
  <si>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</si>
  <si>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</si>
  <si>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</si>
  <si>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</si>
  <si>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</si>
  <si>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</si>
  <si>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</si>
  <si>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</si>
  <si>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</si>
  <si>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</si>
  <si>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</si>
  <si>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</si>
  <si>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</si>
  <si>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</si>
  <si>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</si>
  <si>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</si>
  <si>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</si>
  <si>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</si>
  <si>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</si>
  <si>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</si>
  <si>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</si>
  <si>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</si>
  <si>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</si>
  <si>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</si>
  <si>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</si>
  <si>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</si>
  <si>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</si>
  <si>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</si>
  <si>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</si>
  <si>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</si>
  <si>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</si>
  <si>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</si>
  <si>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</si>
  <si>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</si>
  <si>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</si>
  <si>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</si>
  <si>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</si>
  <si>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</si>
  <si>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</si>
  <si>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</si>
  <si>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</si>
  <si>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</si>
  <si>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</si>
  <si>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</si>
  <si>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</si>
  <si>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</si>
  <si>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</si>
  <si>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</si>
  <si>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</si>
  <si>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</si>
  <si>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</si>
  <si>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</si>
  <si>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</si>
  <si>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</si>
  <si>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</si>
  <si>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</si>
  <si>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</si>
  <si>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</si>
  <si>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</si>
  <si>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</si>
  <si>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</si>
  <si>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</si>
  <si>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</si>
  <si>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</si>
  <si>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</si>
  <si>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</si>
  <si>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</si>
  <si>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</si>
  <si>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</si>
  <si>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</si>
  <si>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</si>
  <si>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</si>
  <si>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</si>
  <si>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</si>
  <si>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</si>
  <si>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</si>
  <si>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</si>
  <si>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</si>
  <si>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</si>
  <si>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</si>
  <si>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</si>
  <si>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</si>
  <si>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</si>
  <si>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</si>
  <si>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</si>
  <si>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</si>
  <si>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</si>
  <si>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</si>
  <si>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</si>
  <si>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</si>
  <si>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</si>
  <si>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</si>
  <si>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</si>
  <si>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</si>
  <si>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</si>
  <si>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</si>
  <si>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</si>
  <si>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</si>
  <si>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</si>
  <si>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</si>
  <si>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</si>
  <si>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</si>
  <si>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</si>
  <si>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</si>
  <si>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</si>
  <si>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</si>
  <si>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</si>
  <si>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</si>
  <si>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</si>
  <si>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</si>
  <si>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</si>
  <si>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</si>
  <si>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</si>
  <si>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</si>
  <si>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</si>
  <si>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</si>
  <si>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</si>
  <si>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</si>
  <si>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</si>
  <si>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</si>
  <si>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</si>
  <si>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</si>
  <si>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</si>
  <si>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</si>
  <si>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</si>
  <si>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</si>
  <si>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</si>
  <si>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</si>
  <si>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</si>
  <si>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</si>
  <si>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</si>
  <si>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</si>
  <si>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</si>
  <si>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</si>
  <si>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</si>
  <si>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</si>
  <si>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</si>
  <si>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</si>
  <si>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</si>
  <si>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</si>
  <si>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</si>
  <si>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</si>
  <si>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</si>
  <si>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</si>
  <si>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</si>
  <si>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</si>
  <si>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</si>
  <si>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</si>
  <si>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</si>
  <si>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</si>
  <si>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</si>
  <si>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</si>
  <si>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</si>
  <si>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</si>
  <si>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</si>
  <si>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</si>
  <si>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</si>
  <si>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</si>
  <si>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</si>
  <si>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</si>
  <si>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</si>
  <si>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</si>
  <si>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</si>
  <si>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</si>
  <si>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</si>
  <si>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</si>
  <si>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</si>
  <si>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</si>
  <si>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</si>
  <si>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</si>
  <si>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</si>
  <si>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</si>
  <si>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</si>
  <si>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</si>
  <si>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</si>
  <si>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</si>
  <si>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</si>
  <si>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</si>
  <si>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</si>
  <si>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</si>
  <si>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</si>
  <si>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</si>
  <si>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</si>
  <si>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</si>
  <si>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</si>
  <si>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</si>
  <si>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</si>
  <si>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</si>
  <si>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</si>
  <si>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</si>
  <si>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</si>
  <si>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</si>
  <si>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</si>
  <si>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</si>
  <si>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</si>
  <si>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</si>
  <si>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</si>
  <si>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</si>
  <si>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</si>
  <si>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</si>
  <si>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</si>
  <si>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</si>
  <si>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</si>
  <si>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</si>
  <si>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</si>
  <si>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</si>
  <si>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</si>
  <si>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</si>
  <si>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</si>
  <si>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</si>
  <si>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</si>
  <si>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</si>
  <si>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</si>
  <si>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</si>
  <si>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</si>
  <si>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</si>
  <si>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</si>
  <si>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</si>
  <si>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</si>
  <si>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</si>
  <si>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</si>
  <si>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</si>
  <si>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</si>
  <si>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</si>
  <si>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</si>
  <si>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</si>
  <si>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</si>
  <si>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</si>
  <si>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</si>
  <si>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</si>
  <si>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</si>
  <si>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</si>
  <si>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</si>
  <si>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</si>
  <si>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</si>
  <si>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</si>
  <si>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</si>
  <si>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</si>
  <si>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</si>
  <si>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</si>
  <si>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</si>
  <si>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</si>
  <si>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</si>
  <si>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</si>
  <si>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</si>
  <si>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</si>
  <si>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</si>
  <si>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</si>
  <si>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</si>
  <si>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</si>
  <si>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</si>
  <si>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</si>
  <si>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</si>
  <si>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</si>
  <si>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</si>
  <si>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</si>
  <si>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</si>
  <si>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</si>
  <si>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</si>
  <si>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</si>
  <si>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</si>
  <si>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</si>
  <si>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</si>
  <si>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</si>
  <si>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</si>
  <si>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</si>
  <si>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</si>
  <si>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</si>
  <si>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</si>
  <si>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</si>
  <si>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</si>
  <si>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</si>
  <si>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</si>
  <si>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</si>
  <si>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</si>
  <si>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</si>
  <si>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</si>
  <si>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</si>
  <si>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</si>
  <si>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</si>
  <si>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</si>
  <si>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</si>
  <si>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</si>
  <si>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</si>
  <si>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</si>
  <si>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</si>
  <si>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</si>
  <si>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</si>
  <si>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</si>
  <si>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</si>
  <si>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</si>
  <si>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</si>
  <si>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</si>
  <si>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</si>
  <si>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</si>
  <si>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</si>
  <si>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</si>
  <si>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</si>
  <si>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</si>
  <si>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</si>
  <si>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</si>
  <si>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</si>
  <si>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</si>
  <si>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</si>
  <si>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</si>
  <si>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</si>
  <si>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</si>
  <si>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</si>
  <si>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</si>
  <si>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</si>
  <si>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</si>
  <si>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</si>
  <si>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</si>
  <si>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</si>
  <si>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</si>
  <si>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</si>
  <si>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</si>
  <si>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</si>
  <si>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</si>
  <si>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</si>
  <si>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</si>
  <si>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</si>
  <si>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</si>
  <si>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</si>
  <si>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</si>
  <si>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</si>
  <si>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</si>
  <si>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</si>
  <si>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</si>
  <si>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</si>
  <si>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</si>
  <si>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</si>
  <si>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</si>
  <si>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</si>
  <si>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</si>
  <si>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</si>
  <si>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</si>
  <si>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</si>
  <si>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</si>
  <si>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</si>
  <si>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</si>
  <si>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</si>
  <si>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</si>
  <si>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</si>
  <si>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</si>
  <si>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</si>
  <si>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</si>
  <si>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</si>
  <si>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</si>
  <si>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</si>
  <si>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</si>
  <si>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</si>
  <si>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</si>
  <si>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</si>
  <si>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</si>
  <si>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</si>
  <si>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</si>
  <si>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</si>
  <si>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</si>
  <si>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</si>
  <si>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</si>
  <si>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</si>
  <si>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</si>
  <si>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</si>
  <si>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</si>
  <si>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</si>
  <si>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</si>
  <si>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</si>
  <si>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</si>
  <si>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</si>
  <si>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</si>
  <si>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</si>
  <si>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</si>
  <si>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</si>
  <si>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</si>
  <si>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</si>
  <si>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</si>
  <si>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</si>
  <si>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</si>
  <si>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</si>
  <si>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</si>
  <si>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</si>
  <si>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</si>
  <si>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</si>
  <si>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</si>
  <si>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</si>
  <si>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</si>
  <si>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</si>
  <si>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</si>
  <si>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</si>
  <si>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</si>
  <si>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</si>
  <si>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</si>
  <si>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</si>
  <si>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</si>
  <si>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</si>
  <si>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</si>
  <si>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</si>
  <si>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</si>
  <si>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</si>
  <si>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</si>
  <si>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</si>
  <si>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</si>
  <si>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</si>
  <si>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</si>
  <si>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</si>
  <si>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</si>
  <si>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</si>
  <si>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</si>
  <si>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</si>
  <si>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</si>
  <si>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</si>
  <si>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</si>
  <si>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</si>
  <si>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</si>
  <si>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</si>
  <si>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</si>
  <si>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</si>
  <si>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</si>
  <si>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</si>
  <si>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</si>
  <si>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</si>
  <si>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</si>
  <si>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</si>
  <si>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</si>
  <si>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</si>
  <si>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</si>
  <si>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</si>
  <si>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</si>
  <si>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</si>
  <si>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</si>
  <si>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</si>
  <si>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</si>
  <si>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</si>
  <si>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</si>
  <si>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</si>
  <si>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</si>
  <si>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</si>
  <si>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</si>
  <si>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</si>
  <si>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</si>
  <si>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</si>
  <si>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</si>
  <si>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</si>
  <si>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</si>
  <si>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</si>
  <si>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</si>
  <si>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</si>
  <si>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</si>
  <si>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</si>
  <si>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</si>
  <si>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</si>
  <si>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</si>
  <si>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</si>
  <si>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</si>
  <si>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</si>
  <si>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</si>
  <si>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</si>
  <si>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</si>
  <si>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</si>
  <si>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</si>
  <si>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</si>
  <si>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</si>
  <si>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</si>
  <si>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</si>
  <si>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</si>
  <si>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</si>
  <si>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</si>
  <si>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</si>
  <si>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</si>
  <si>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</si>
  <si>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</si>
  <si>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</si>
  <si>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</si>
  <si>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</si>
  <si>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</si>
  <si>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</si>
  <si>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</si>
  <si>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</si>
  <si>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</si>
  <si>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</si>
  <si>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</si>
  <si>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</si>
  <si>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</si>
  <si>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</si>
  <si>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</si>
  <si>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</si>
  <si>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</si>
  <si>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</si>
  <si>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</si>
  <si>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</si>
  <si>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</si>
  <si>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</si>
  <si>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</si>
  <si>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</si>
  <si>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</si>
  <si>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</si>
  <si>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</si>
  <si>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</si>
  <si>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</si>
  <si>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</si>
  <si>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</si>
  <si>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</si>
  <si>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</si>
  <si>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</si>
  <si>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</si>
  <si>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</si>
  <si>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</si>
  <si>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</si>
  <si>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</si>
  <si>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</si>
  <si>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</si>
  <si>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</si>
  <si>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</si>
  <si>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</si>
  <si>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</si>
  <si>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</si>
  <si>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</si>
  <si>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</si>
  <si>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</si>
  <si>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</si>
  <si>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</si>
  <si>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</si>
  <si>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</si>
  <si>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</si>
  <si>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</si>
  <si>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</si>
  <si>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</si>
  <si>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</si>
  <si>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</si>
  <si>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</si>
  <si>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</si>
  <si>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</si>
  <si>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</si>
  <si>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</si>
  <si>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</si>
  <si>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</si>
  <si>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</si>
  <si>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</si>
  <si>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</si>
  <si>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</si>
  <si>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</si>
  <si>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</si>
  <si>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</si>
  <si>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</si>
  <si>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</si>
  <si>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</si>
  <si>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</si>
  <si>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</si>
  <si>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</si>
  <si>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</si>
  <si>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</si>
  <si>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</si>
  <si>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</si>
  <si>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</si>
  <si>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</si>
  <si>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</si>
  <si>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</si>
  <si>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</si>
  <si>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</si>
  <si>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</si>
  <si>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</si>
  <si>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</si>
  <si>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</si>
  <si>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</si>
  <si>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</si>
  <si>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</si>
  <si>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</si>
  <si>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</si>
  <si>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</si>
  <si>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</si>
  <si>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</si>
  <si>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</si>
  <si>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</si>
  <si>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</si>
  <si>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</si>
  <si>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</si>
  <si>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</si>
  <si>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</si>
  <si>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</si>
  <si>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</si>
  <si>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</si>
  <si>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</si>
  <si>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</si>
  <si>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</si>
  <si>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</si>
  <si>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</si>
  <si>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</si>
  <si>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</si>
  <si>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</si>
  <si>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</si>
  <si>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</si>
  <si>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</si>
  <si>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</si>
  <si>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</si>
  <si>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</si>
  <si>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</si>
  <si>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</si>
  <si>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</si>
  <si>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</si>
  <si>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</si>
  <si>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</si>
  <si>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</si>
  <si>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</si>
  <si>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</si>
  <si>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</si>
  <si>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</si>
  <si>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</si>
  <si>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</si>
  <si>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</si>
  <si>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</si>
  <si>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</si>
  <si>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</si>
  <si>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</si>
  <si>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</si>
  <si>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</si>
  <si>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</si>
  <si>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</si>
  <si>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</si>
  <si>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</si>
  <si>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</si>
  <si>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</si>
  <si>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</si>
  <si>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</si>
  <si>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</si>
  <si>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</si>
  <si>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</si>
  <si>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</si>
  <si>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</si>
  <si>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</si>
  <si>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</si>
  <si>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</si>
  <si>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</si>
  <si>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</si>
  <si>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</si>
  <si>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</si>
  <si>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</si>
  <si>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</si>
  <si>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</si>
  <si>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</si>
  <si>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</si>
  <si>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</si>
  <si>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</si>
  <si>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</si>
  <si>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</si>
  <si>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</si>
  <si>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</si>
  <si>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</si>
  <si>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</si>
  <si>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</si>
  <si>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</si>
  <si>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</si>
  <si>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</si>
  <si>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</si>
  <si>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</si>
  <si>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</si>
  <si>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</si>
  <si>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</si>
  <si>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</si>
  <si>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</si>
  <si>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</si>
  <si>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</si>
  <si>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</si>
  <si>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</si>
  <si>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</si>
  <si>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</si>
  <si>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</si>
  <si>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</si>
  <si>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</si>
  <si>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</si>
  <si>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</si>
  <si>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</si>
  <si>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</si>
  <si>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</si>
  <si>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</si>
  <si>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</si>
  <si>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</si>
  <si>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</si>
  <si>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</si>
  <si>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</si>
  <si>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</si>
  <si>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</si>
  <si>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</si>
  <si>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</si>
  <si>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</si>
  <si>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</si>
  <si>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</si>
  <si>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</si>
  <si>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</si>
  <si>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</si>
  <si>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</si>
  <si>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</si>
  <si>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</si>
  <si>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</si>
  <si>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</si>
  <si>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</si>
  <si>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</si>
  <si>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</si>
  <si>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</si>
  <si>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</si>
  <si>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</si>
  <si>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</si>
  <si>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</si>
  <si>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</si>
  <si>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</si>
  <si>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</si>
  <si>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</si>
  <si>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</si>
  <si>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</si>
  <si>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</si>
  <si>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</si>
  <si>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</si>
  <si>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</si>
  <si>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</si>
  <si>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</si>
  <si>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</si>
  <si>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</si>
  <si>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</si>
  <si>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</si>
  <si>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</si>
  <si>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</si>
  <si>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</si>
  <si>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</si>
  <si>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</si>
  <si>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</si>
  <si>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</si>
  <si>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</si>
  <si>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</si>
  <si>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</si>
  <si>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</si>
  <si>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</si>
  <si>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</si>
  <si>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</si>
  <si>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</si>
  <si>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</si>
  <si>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</si>
  <si>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</si>
  <si>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</si>
  <si>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</si>
  <si>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</si>
  <si>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</si>
  <si>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</si>
  <si>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</si>
  <si>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</si>
  <si>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</si>
  <si>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</si>
  <si>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</si>
  <si>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</si>
  <si>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</si>
  <si>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</si>
  <si>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</si>
  <si>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</si>
  <si>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</si>
  <si>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</si>
  <si>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</si>
  <si>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</si>
  <si>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</si>
  <si>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</si>
  <si>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</si>
  <si>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</si>
  <si>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</si>
  <si>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</si>
  <si>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</si>
  <si>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</si>
  <si>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</si>
  <si>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</si>
  <si>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</si>
  <si>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</si>
  <si>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</si>
  <si>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</si>
  <si>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</si>
  <si>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</si>
  <si>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</si>
  <si>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</si>
  <si>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</si>
  <si>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</si>
  <si>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</si>
  <si>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</si>
  <si>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</si>
  <si>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</si>
  <si>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</si>
  <si>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</si>
  <si>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</si>
  <si>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</si>
  <si>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</si>
  <si>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</si>
  <si>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</si>
  <si>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</si>
  <si>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</si>
  <si>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</si>
  <si>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</si>
  <si>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</si>
  <si>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</si>
  <si>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</si>
  <si>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</si>
  <si>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</si>
  <si>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</si>
  <si>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</si>
  <si>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</si>
  <si>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</si>
  <si>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</si>
  <si>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</si>
  <si>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</si>
  <si>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</si>
  <si>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</si>
  <si>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</si>
  <si>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</si>
  <si>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</si>
  <si>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</si>
  <si>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</si>
  <si>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</si>
  <si>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</si>
  <si>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</si>
  <si>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</si>
  <si>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</si>
  <si>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</si>
  <si>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</si>
  <si>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</si>
  <si>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</si>
  <si>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</si>
  <si>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</si>
  <si>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</si>
  <si>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</si>
  <si>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</si>
  <si>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</si>
  <si>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</si>
  <si>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</si>
  <si>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</si>
  <si>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</si>
  <si>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</si>
  <si>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</si>
  <si>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</si>
  <si>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</si>
  <si>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</si>
  <si>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</si>
  <si>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</si>
  <si>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</si>
  <si>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</si>
  <si>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</si>
  <si>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</si>
  <si>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</si>
  <si>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</si>
  <si>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</si>
  <si>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</si>
  <si>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</si>
  <si>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</si>
  <si>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</si>
  <si>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</si>
  <si>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</si>
  <si>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</si>
  <si>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</si>
  <si>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</si>
  <si>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</si>
  <si>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</si>
  <si>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</si>
  <si>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</si>
  <si>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</si>
  <si>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</si>
  <si>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</si>
  <si>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</si>
  <si>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</si>
  <si>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</si>
  <si>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</si>
  <si>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</si>
  <si>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</si>
  <si>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</si>
  <si>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</si>
  <si>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</si>
  <si>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</si>
  <si>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</si>
  <si>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</si>
  <si>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</si>
  <si>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</si>
  <si>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</si>
  <si>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</si>
  <si>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</si>
  <si>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</si>
  <si>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</si>
  <si>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</si>
  <si>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</si>
  <si>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</si>
  <si>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</si>
  <si>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</si>
  <si>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</si>
  <si>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</si>
  <si>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</si>
  <si>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</si>
  <si>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</si>
  <si>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</si>
  <si>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</si>
  <si>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</si>
  <si>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</si>
  <si>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</si>
  <si>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</si>
  <si>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</si>
  <si>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</si>
  <si>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</si>
  <si>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</si>
  <si>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</si>
  <si>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</si>
  <si>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</si>
  <si>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</si>
  <si>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</si>
  <si>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</si>
  <si>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</si>
  <si>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</si>
  <si>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</si>
  <si>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</si>
  <si>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</si>
  <si>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</si>
  <si>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</si>
  <si>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</si>
  <si>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</si>
  <si>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</si>
  <si>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</si>
  <si>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</si>
  <si>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</si>
  <si>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</si>
  <si>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</si>
  <si>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</si>
  <si>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</si>
  <si>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</si>
  <si>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</si>
  <si>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</si>
  <si>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</si>
  <si>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</si>
  <si>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</si>
  <si>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</si>
  <si>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</si>
  <si>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</si>
  <si>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</si>
  <si>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</si>
  <si>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</si>
  <si>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</si>
  <si>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</si>
  <si>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</si>
  <si>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</si>
  <si>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</si>
  <si>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</si>
  <si>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</si>
  <si>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</si>
  <si>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</si>
  <si>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</si>
  <si>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</si>
  <si>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</si>
  <si>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</si>
  <si>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</si>
  <si>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</si>
  <si>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</si>
  <si>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</si>
  <si>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</si>
  <si>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</si>
  <si>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</si>
  <si>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</si>
  <si>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</si>
  <si>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</si>
  <si>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</si>
  <si>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</si>
  <si>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</si>
  <si>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</si>
  <si>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</si>
  <si>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</si>
  <si>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</si>
  <si>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</si>
  <si>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</si>
  <si>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</si>
  <si>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</si>
  <si>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</si>
  <si>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</si>
  <si>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</si>
  <si>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</si>
  <si>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</si>
  <si>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</si>
  <si>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</si>
  <si>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</si>
  <si>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</si>
  <si>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</si>
  <si>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</si>
  <si>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</si>
  <si>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</si>
  <si>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</si>
  <si>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</si>
  <si>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</si>
  <si>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</si>
  <si>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</si>
  <si>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</si>
  <si>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</si>
  <si>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</si>
  <si>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</si>
  <si>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</si>
  <si>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</si>
  <si>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</si>
  <si>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</si>
  <si>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</si>
  <si>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</si>
  <si>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</si>
  <si>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</si>
  <si>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</si>
  <si>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</si>
  <si>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</si>
  <si>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</si>
  <si>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</si>
  <si>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</si>
  <si>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</si>
  <si>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</si>
  <si>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</si>
  <si>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</si>
  <si>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</si>
  <si>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</si>
  <si>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</si>
  <si>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</si>
  <si>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</si>
  <si>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</si>
  <si>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</si>
  <si>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</si>
  <si>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</si>
  <si>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</si>
  <si>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</si>
  <si>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</si>
  <si>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</si>
  <si>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</si>
  <si>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</si>
  <si>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</si>
  <si>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</si>
  <si>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</si>
  <si>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</si>
  <si>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</si>
  <si>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</si>
  <si>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</si>
  <si>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</si>
  <si>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</si>
  <si>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</si>
  <si>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</si>
  <si>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</si>
  <si>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</si>
  <si>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</si>
  <si>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</si>
  <si>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</si>
  <si>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</si>
  <si>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</si>
  <si>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</si>
  <si>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</si>
  <si>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</si>
  <si>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</si>
  <si>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</si>
  <si>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</si>
  <si>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</si>
  <si>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</si>
  <si>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</si>
  <si>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</si>
  <si>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</si>
  <si>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</si>
  <si>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</si>
  <si>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</si>
  <si>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</si>
  <si>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</si>
  <si>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</si>
  <si>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</si>
  <si>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</si>
  <si>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</si>
  <si>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</si>
  <si>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</si>
  <si>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</si>
  <si>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</si>
  <si>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</si>
  <si>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</si>
  <si>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</si>
  <si>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</si>
  <si>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</si>
  <si>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</si>
  <si>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</si>
  <si>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</si>
  <si>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</si>
  <si>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</si>
  <si>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</si>
  <si>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</si>
  <si>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</si>
  <si>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</si>
  <si>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</si>
  <si>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</si>
  <si>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</si>
  <si>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</si>
  <si>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</si>
  <si>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</si>
  <si>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</si>
  <si>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</si>
  <si>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</si>
  <si>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</si>
  <si>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</si>
  <si>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</si>
  <si>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</si>
  <si>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</si>
  <si>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</si>
  <si>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</si>
  <si>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</si>
  <si>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</si>
  <si>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</si>
  <si>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</si>
  <si>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</si>
  <si>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</si>
  <si>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</si>
  <si>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</si>
  <si>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</si>
  <si>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</si>
  <si>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</si>
  <si>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</si>
  <si>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</si>
  <si>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</si>
  <si>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</si>
  <si>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</si>
  <si>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</si>
  <si>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</si>
  <si>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</si>
  <si>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</si>
  <si>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</si>
  <si>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</si>
  <si>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</si>
  <si>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</si>
  <si>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</si>
  <si>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</si>
  <si>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</si>
  <si>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</si>
  <si>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</si>
  <si>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</si>
  <si>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</si>
  <si>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</si>
  <si>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</si>
  <si>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</si>
  <si>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</si>
  <si>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</si>
  <si>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</si>
  <si>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</si>
  <si>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</si>
  <si>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</si>
  <si>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</si>
  <si>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</si>
  <si>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</si>
  <si>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</si>
  <si>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</si>
  <si>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</si>
  <si>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</si>
  <si>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</si>
  <si>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</si>
  <si>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</si>
  <si>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</si>
  <si>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</si>
  <si>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</si>
  <si>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</si>
  <si>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</si>
  <si>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</si>
  <si>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</si>
  <si>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</si>
  <si>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</si>
  <si>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</si>
  <si>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</si>
  <si>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</si>
  <si>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</si>
  <si>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</si>
  <si>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</si>
  <si>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</si>
  <si>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</si>
  <si>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</si>
  <si>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</si>
  <si>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</si>
  <si>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</si>
  <si>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</si>
  <si>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</si>
  <si>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</si>
  <si>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</si>
  <si>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</si>
  <si>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</si>
  <si>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</si>
  <si>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</si>
  <si>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</si>
  <si>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</si>
  <si>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</si>
  <si>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</si>
  <si>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</si>
  <si>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</si>
  <si>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</si>
  <si>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</si>
  <si>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</si>
  <si>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</si>
  <si>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</si>
  <si>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</si>
  <si>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</si>
  <si>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</si>
  <si>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</si>
  <si>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</si>
  <si>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</si>
  <si>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</si>
  <si>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</si>
  <si>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</si>
  <si>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</si>
  <si>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</si>
  <si>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</si>
  <si>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</si>
  <si>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</si>
  <si>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</si>
  <si>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</si>
  <si>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</si>
  <si>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</si>
  <si>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</si>
  <si>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</si>
  <si>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</si>
  <si>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</si>
  <si>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</si>
  <si>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</si>
  <si>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</si>
  <si>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</si>
  <si>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</si>
  <si>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</si>
  <si>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</si>
  <si>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</si>
  <si>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</si>
  <si>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</si>
  <si>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</si>
  <si>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</si>
  <si>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</si>
  <si>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</si>
  <si>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</si>
  <si>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</si>
  <si>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</si>
  <si>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</si>
  <si>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</si>
  <si>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</si>
  <si>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</si>
  <si>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</si>
  <si>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</si>
  <si>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</si>
  <si>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</si>
  <si>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</si>
  <si>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</si>
  <si>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</si>
  <si>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</si>
  <si>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</si>
  <si>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</si>
  <si>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</si>
  <si>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</si>
  <si>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</si>
  <si>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</si>
  <si>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</si>
  <si>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</si>
  <si>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</si>
  <si>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</si>
  <si>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</si>
  <si>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</si>
  <si>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</si>
  <si>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</si>
  <si>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</si>
  <si>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</si>
  <si>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</si>
  <si>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</si>
  <si>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</si>
  <si>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</si>
  <si>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</si>
  <si>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</si>
  <si>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</si>
  <si>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</si>
  <si>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</si>
  <si>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</si>
  <si>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</si>
  <si>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</si>
  <si>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</si>
  <si>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</si>
  <si>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</si>
  <si>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</si>
  <si>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</si>
  <si>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</si>
  <si>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</si>
  <si>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</si>
  <si>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</si>
  <si>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</si>
  <si>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</si>
  <si>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</si>
  <si>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</si>
  <si>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</si>
  <si>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</si>
  <si>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</si>
  <si>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</si>
  <si>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</si>
  <si>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</si>
  <si>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</si>
  <si>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</si>
  <si>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</si>
  <si>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</si>
  <si>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</si>
  <si>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</si>
  <si>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</si>
  <si>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</si>
  <si>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</si>
  <si>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</si>
  <si>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</si>
  <si>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</si>
  <si>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</si>
  <si>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</si>
  <si>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</si>
  <si>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</si>
  <si>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</si>
  <si>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</si>
  <si>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</si>
  <si>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</si>
  <si>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</si>
  <si>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</si>
  <si>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</si>
  <si>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</si>
  <si>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</si>
  <si>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</si>
  <si>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</si>
  <si>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</si>
  <si>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</si>
  <si>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</si>
  <si>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</si>
  <si>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</si>
  <si>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</si>
  <si>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</si>
  <si>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</si>
  <si>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</si>
  <si>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</si>
  <si>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</si>
  <si>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</si>
  <si>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</si>
  <si>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</si>
  <si>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</si>
  <si>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</si>
  <si>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</si>
  <si>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</si>
  <si>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</si>
  <si>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</si>
  <si>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</si>
  <si>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</si>
  <si>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</si>
  <si>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</si>
  <si>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</si>
  <si>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</si>
  <si>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</si>
  <si>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</si>
  <si>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</si>
  <si>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</si>
  <si>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</si>
  <si>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</si>
  <si>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</si>
  <si>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</si>
  <si>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</si>
  <si>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</si>
  <si>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</si>
  <si>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</si>
  <si>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</si>
  <si>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</si>
  <si>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</si>
  <si>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</si>
  <si>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</si>
  <si>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</si>
  <si>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</si>
  <si>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</si>
  <si>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</si>
  <si>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</si>
  <si>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</si>
  <si>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</si>
  <si>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</si>
  <si>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</si>
  <si>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</si>
  <si>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</si>
  <si>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</si>
  <si>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</si>
  <si>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</si>
  <si>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</si>
  <si>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</si>
  <si>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</si>
  <si>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</si>
  <si>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</si>
  <si>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</si>
  <si>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</si>
  <si>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</si>
  <si>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</si>
  <si>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</si>
  <si>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</si>
  <si>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</si>
  <si>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</si>
  <si>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</si>
  <si>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</si>
  <si>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</si>
  <si>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</si>
  <si>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</si>
  <si>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</si>
  <si>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</si>
  <si>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</si>
  <si>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</si>
  <si>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</si>
  <si>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</si>
  <si>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</si>
  <si>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</si>
  <si>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</si>
  <si>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</si>
  <si>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</si>
  <si>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</si>
  <si>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</si>
  <si>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</si>
  <si>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</si>
  <si>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</si>
  <si>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</si>
  <si>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</si>
  <si>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</si>
  <si>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</si>
  <si>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</si>
  <si>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</si>
  <si>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</si>
  <si>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</si>
  <si>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</si>
  <si>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</si>
  <si>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</si>
  <si>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</si>
  <si>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</si>
  <si>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</si>
  <si>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</si>
  <si>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</si>
  <si>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</si>
  <si>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</si>
  <si>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</si>
  <si>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</si>
  <si>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</si>
  <si>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</si>
  <si>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</si>
  <si>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</si>
  <si>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</si>
  <si>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</si>
  <si>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</si>
  <si>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</si>
  <si>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</si>
  <si>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</si>
  <si>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</si>
  <si>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</si>
  <si>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</si>
  <si>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</si>
  <si>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</si>
  <si>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</si>
  <si>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</si>
  <si>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</si>
  <si>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</si>
  <si>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</si>
  <si>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</si>
  <si>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</si>
  <si>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</si>
  <si>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</si>
  <si>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</si>
  <si>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</si>
  <si>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</si>
  <si>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</si>
  <si>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</si>
  <si>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</si>
  <si>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</si>
  <si>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</si>
  <si>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</si>
  <si>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</si>
  <si>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</si>
  <si>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</si>
  <si>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</si>
  <si>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</si>
  <si>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</si>
  <si>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</si>
  <si>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</si>
  <si>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</si>
  <si>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</si>
  <si>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</si>
  <si>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</si>
  <si>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</si>
  <si>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</si>
  <si>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</si>
  <si>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</si>
  <si>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</si>
  <si>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</si>
  <si>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</si>
  <si>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</si>
  <si>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</si>
  <si>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</si>
  <si>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</si>
  <si>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</si>
  <si>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</si>
  <si>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</si>
  <si>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</si>
  <si>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</si>
  <si>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</si>
  <si>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</si>
  <si>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</si>
  <si>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</si>
  <si>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</si>
  <si>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</si>
  <si>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</si>
  <si>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</si>
  <si>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</si>
  <si>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</si>
  <si>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</si>
  <si>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</si>
  <si>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</si>
  <si>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</si>
  <si>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</si>
  <si>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</si>
  <si>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</si>
  <si>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</si>
  <si>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</si>
  <si>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</si>
  <si>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</si>
  <si>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</si>
  <si>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</si>
  <si>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</si>
  <si>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</si>
  <si>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</si>
  <si>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</si>
  <si>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</si>
  <si>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</si>
  <si>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</si>
  <si>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</si>
  <si>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</si>
  <si>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</si>
  <si>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</si>
  <si>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</si>
  <si>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</si>
  <si>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</si>
  <si>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</si>
  <si>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</si>
  <si>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</si>
  <si>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</si>
  <si>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</si>
  <si>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</si>
  <si>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</si>
  <si>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</si>
  <si>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</si>
  <si>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</si>
  <si>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</si>
  <si>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</si>
  <si>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</si>
  <si>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</si>
  <si>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</si>
  <si>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</si>
  <si>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</si>
  <si>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</si>
  <si>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</si>
  <si>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</si>
  <si>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</si>
  <si>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</si>
  <si>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</si>
  <si>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</si>
  <si>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</si>
  <si>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</si>
  <si>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</si>
  <si>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</si>
  <si>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</si>
  <si>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</si>
  <si>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</si>
  <si>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</si>
  <si>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</si>
  <si>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</si>
  <si>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</si>
  <si>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</si>
  <si>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</si>
  <si>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</si>
  <si>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</si>
  <si>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</si>
  <si>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</si>
  <si>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</si>
  <si>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</si>
  <si>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</si>
  <si>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</si>
  <si>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</si>
  <si>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</si>
  <si>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</si>
  <si>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</si>
  <si>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</si>
  <si>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</si>
  <si>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</si>
  <si>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</si>
  <si>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</si>
  <si>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</si>
  <si>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</si>
  <si>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</si>
  <si>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</si>
  <si>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</si>
  <si>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</si>
  <si>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</si>
  <si>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</si>
  <si>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</si>
  <si>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</si>
  <si>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</si>
  <si>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</si>
  <si>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</si>
  <si>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</si>
  <si>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</si>
  <si>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</si>
  <si>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</si>
  <si>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</si>
  <si>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</si>
  <si>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</si>
  <si>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</si>
  <si>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</si>
  <si>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</si>
  <si>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</si>
  <si>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</si>
  <si>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</si>
  <si>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</si>
  <si>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</si>
  <si>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</si>
  <si>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</si>
  <si>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</si>
  <si>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</si>
  <si>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</si>
  <si>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</si>
  <si>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</si>
  <si>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</si>
  <si>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</si>
  <si>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</si>
  <si>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</si>
  <si>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</si>
  <si>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</si>
  <si>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</si>
  <si>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</si>
  <si>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</si>
  <si>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</si>
  <si>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</si>
  <si>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</si>
  <si>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</si>
  <si>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</si>
  <si>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</si>
  <si>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</si>
  <si>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</si>
  <si>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</si>
  <si>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</si>
  <si>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</si>
  <si>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</si>
  <si>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</si>
  <si>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</si>
  <si>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</si>
  <si>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</si>
  <si>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</si>
  <si>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</si>
  <si>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</si>
  <si>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</si>
  <si>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</si>
  <si>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</si>
  <si>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</si>
  <si>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</si>
  <si>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</si>
  <si>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</si>
  <si>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</si>
  <si>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</si>
  <si>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</si>
  <si>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</si>
  <si>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</si>
  <si>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</si>
  <si>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</si>
  <si>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</si>
  <si>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</si>
  <si>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</si>
  <si>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</si>
  <si>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</si>
  <si>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</si>
  <si>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</si>
  <si>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</si>
  <si>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</si>
  <si>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</si>
  <si>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</si>
  <si>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</si>
  <si>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</si>
  <si>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</si>
  <si>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</si>
  <si>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</si>
  <si>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</si>
  <si>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</si>
  <si>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</si>
  <si>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</si>
  <si>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</si>
  <si>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</si>
  <si>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</si>
  <si>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</si>
  <si>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</si>
  <si>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</si>
  <si>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</si>
  <si>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</si>
  <si>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</si>
  <si>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</si>
  <si>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</si>
  <si>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</si>
  <si>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</si>
  <si>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</si>
  <si>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</si>
  <si>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</si>
  <si>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</si>
  <si>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</si>
  <si>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</si>
  <si>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</si>
  <si>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</si>
  <si>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</si>
  <si>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</si>
  <si>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</si>
  <si>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</si>
  <si>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</si>
  <si>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</si>
  <si>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</si>
  <si>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</si>
  <si>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</si>
  <si>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</si>
  <si>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</si>
  <si>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</si>
  <si>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</si>
  <si>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</si>
  <si>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</si>
  <si>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</si>
  <si>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</si>
  <si>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</si>
  <si>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</si>
  <si>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</si>
  <si>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</si>
  <si>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</si>
  <si>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</si>
  <si>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</si>
  <si>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</si>
  <si>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</si>
  <si>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</si>
  <si>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</si>
  <si>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</si>
  <si>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</si>
  <si>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</si>
  <si>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</si>
  <si>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</si>
  <si>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</si>
  <si>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</si>
  <si>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</si>
  <si>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</si>
  <si>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</si>
  <si>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</si>
  <si>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</si>
  <si>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</si>
  <si>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</si>
  <si>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</si>
  <si>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</si>
  <si>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</si>
  <si>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</si>
  <si>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</si>
  <si>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</si>
  <si>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</si>
  <si>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</si>
  <si>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</si>
  <si>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</si>
  <si>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</si>
  <si>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</si>
  <si>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</si>
  <si>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</si>
  <si>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</si>
  <si>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</si>
  <si>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</si>
  <si>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</si>
  <si>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</si>
  <si>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</si>
  <si>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</si>
  <si>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</si>
  <si>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</si>
  <si>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</si>
  <si>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</si>
  <si>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</si>
  <si>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</si>
  <si>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</si>
  <si>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</si>
  <si>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</si>
  <si>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</si>
  <si>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</si>
  <si>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</si>
  <si>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</si>
  <si>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</si>
  <si>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</si>
  <si>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</si>
  <si>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</si>
  <si>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</si>
  <si>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</si>
  <si>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</si>
  <si>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</si>
  <si>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</si>
  <si>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</si>
  <si>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</si>
  <si>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</si>
  <si>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</si>
  <si>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</si>
  <si>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</si>
  <si>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</si>
  <si>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</si>
  <si>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</si>
  <si>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</si>
  <si>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</si>
  <si>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</si>
  <si>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</si>
  <si>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</si>
  <si>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</si>
  <si>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</si>
  <si>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</si>
  <si>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</si>
  <si>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</si>
  <si>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</si>
  <si>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</si>
  <si>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</si>
  <si>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</si>
  <si>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</si>
  <si>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</si>
  <si>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</si>
  <si>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</si>
  <si>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</si>
  <si>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</si>
  <si>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</si>
  <si>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</si>
  <si>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</si>
  <si>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</si>
  <si>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</si>
  <si>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</si>
  <si>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</si>
  <si>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</si>
  <si>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</si>
  <si>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</si>
  <si>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</si>
  <si>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</si>
  <si>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</si>
  <si>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</si>
  <si>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</si>
  <si>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</si>
  <si>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</si>
  <si>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</si>
  <si>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</si>
  <si>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</si>
  <si>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</si>
  <si>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</si>
  <si>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</si>
  <si>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</si>
  <si>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</si>
  <si>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</si>
  <si>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</si>
  <si>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</si>
  <si>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</si>
  <si>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</si>
  <si>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</si>
  <si>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</si>
  <si>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</si>
  <si>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</si>
  <si>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</si>
  <si>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</si>
  <si>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</si>
  <si>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</si>
  <si>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</si>
  <si>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</si>
  <si>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</si>
  <si>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</si>
  <si>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</si>
  <si>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</si>
  <si>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</si>
  <si>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</si>
  <si>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</si>
  <si>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</si>
  <si>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</si>
  <si>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</si>
  <si>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</si>
  <si>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</si>
  <si>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</si>
  <si>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</si>
  <si>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</si>
  <si>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</si>
  <si>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</si>
  <si>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</si>
  <si>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</si>
  <si>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</si>
  <si>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</si>
  <si>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</si>
  <si>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</si>
  <si>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</si>
  <si>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</si>
  <si>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</si>
  <si>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</si>
  <si>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</si>
  <si>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</si>
  <si>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</si>
  <si>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</si>
  <si>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</si>
  <si>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</si>
  <si>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</si>
  <si>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</si>
  <si>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</si>
  <si>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</si>
  <si>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</si>
  <si>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</si>
  <si>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</si>
  <si>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</si>
  <si>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</si>
  <si>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</si>
  <si>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</si>
  <si>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</si>
  <si>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</si>
  <si>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</si>
  <si>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</si>
  <si>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</si>
  <si>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</si>
  <si>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</si>
  <si>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</si>
  <si>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</si>
  <si>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</si>
  <si>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</si>
  <si>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</si>
  <si>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</si>
  <si>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</si>
  <si>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</si>
  <si>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</si>
  <si>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</si>
  <si>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</si>
  <si>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</si>
  <si>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</si>
  <si>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</si>
  <si>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</si>
  <si>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</si>
  <si>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</si>
  <si>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</si>
  <si>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</si>
  <si>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</si>
  <si>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</si>
  <si>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</si>
  <si>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</si>
  <si>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</si>
  <si>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</si>
  <si>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</si>
  <si>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</si>
  <si>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</si>
  <si>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</si>
  <si>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</si>
  <si>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</si>
  <si>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</si>
  <si>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</si>
  <si>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</si>
  <si>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</si>
  <si>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</si>
  <si>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</si>
  <si>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</si>
  <si>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</si>
  <si>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</si>
  <si>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</si>
  <si>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</si>
  <si>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</si>
  <si>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</si>
  <si>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</si>
  <si>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</si>
  <si>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</si>
  <si>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</si>
  <si>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</si>
  <si>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</si>
  <si>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</si>
  <si>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</si>
  <si>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</si>
  <si>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</si>
  <si>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</si>
  <si>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</si>
  <si>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</si>
  <si>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</si>
  <si>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</si>
  <si>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</si>
  <si>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</si>
  <si>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</si>
  <si>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</si>
  <si>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</si>
  <si>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</si>
  <si>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</si>
  <si>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</si>
  <si>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</si>
  <si>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</si>
  <si>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</si>
  <si>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</si>
  <si>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</si>
  <si>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</si>
  <si>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</si>
  <si>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</si>
  <si>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</si>
  <si>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</si>
  <si>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</si>
  <si>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</si>
  <si>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</si>
  <si>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</si>
  <si>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</si>
  <si>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</si>
  <si>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</si>
  <si>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</si>
  <si>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</si>
  <si>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</si>
  <si>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</si>
  <si>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</si>
  <si>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</si>
  <si>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</si>
  <si>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</si>
  <si>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</si>
  <si>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</si>
  <si>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</si>
  <si>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</si>
  <si>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</si>
  <si>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</si>
  <si>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</si>
  <si>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</si>
  <si>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</si>
  <si>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</si>
  <si>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</si>
  <si>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</si>
  <si>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</si>
  <si>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</si>
  <si>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</si>
  <si>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</si>
  <si>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</si>
  <si>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</si>
  <si>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</si>
  <si>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</si>
  <si>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</si>
  <si>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</si>
  <si>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</si>
  <si>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</si>
  <si>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</si>
  <si>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</si>
  <si>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</si>
  <si>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</si>
  <si>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</si>
  <si>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</si>
  <si>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</si>
  <si>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</si>
  <si>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</si>
  <si>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</si>
  <si>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</si>
  <si>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</si>
  <si>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</si>
  <si>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</si>
  <si>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</si>
  <si>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</si>
  <si>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</si>
  <si>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</si>
  <si>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</si>
  <si>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</si>
  <si>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</si>
  <si>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</si>
  <si>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</si>
  <si>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</si>
  <si>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</si>
  <si>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</si>
  <si>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</si>
  <si>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</si>
  <si>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</si>
  <si>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</si>
  <si>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</si>
  <si>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</si>
  <si>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</si>
  <si>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</si>
  <si>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</si>
  <si>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</si>
  <si>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</si>
  <si>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</si>
  <si>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</si>
  <si>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</si>
  <si>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</si>
  <si>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</si>
  <si>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</si>
  <si>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</si>
  <si>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</si>
  <si>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</si>
  <si>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</si>
  <si>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</si>
  <si>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</si>
  <si>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</si>
  <si>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</si>
  <si>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</si>
  <si>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</si>
  <si>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</si>
  <si>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</si>
  <si>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</si>
  <si>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</si>
  <si>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</si>
  <si>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</si>
  <si>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</si>
  <si>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</si>
  <si>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</si>
  <si>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</si>
  <si>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</si>
  <si>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</si>
  <si>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</si>
  <si>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</si>
  <si>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</si>
  <si>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</si>
  <si>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</si>
  <si>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</si>
  <si>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</si>
  <si>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</si>
  <si>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</si>
  <si>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</si>
  <si>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</si>
  <si>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</si>
  <si>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</si>
  <si>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</si>
  <si>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</si>
  <si>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</si>
  <si>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</si>
  <si>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</si>
  <si>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</si>
  <si>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</si>
  <si>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</si>
  <si>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</si>
  <si>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</si>
  <si>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</si>
  <si>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</si>
  <si>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</si>
  <si>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</si>
  <si>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</si>
  <si>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</si>
  <si>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</si>
  <si>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</si>
  <si>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</si>
  <si>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</si>
  <si>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</si>
  <si>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</si>
  <si>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</si>
  <si>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</si>
  <si>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</si>
  <si>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</si>
  <si>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</si>
  <si>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</si>
  <si>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</si>
  <si>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</si>
  <si>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</si>
  <si>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</si>
  <si>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</si>
  <si>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</si>
  <si>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</si>
  <si>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</si>
  <si>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</si>
  <si>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</si>
  <si>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</si>
  <si>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</si>
  <si>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</si>
  <si>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</si>
  <si>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</si>
  <si>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</si>
  <si>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</si>
  <si>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</si>
  <si>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</si>
  <si>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</si>
  <si>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</si>
  <si>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</si>
  <si>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</si>
  <si>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</si>
  <si>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</si>
  <si>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</si>
  <si>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</si>
  <si>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</si>
  <si>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</si>
  <si>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</si>
  <si>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</si>
  <si>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</si>
  <si>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</si>
  <si>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</si>
  <si>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</si>
  <si>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</si>
  <si>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</si>
  <si>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</si>
  <si>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</si>
  <si>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</si>
  <si>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</si>
  <si>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</si>
  <si>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</si>
  <si>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</si>
  <si>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</si>
  <si>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</si>
  <si>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</si>
  <si>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</si>
  <si>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</si>
  <si>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</si>
  <si>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</si>
  <si>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</si>
  <si>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</si>
  <si>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</si>
  <si>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</si>
  <si>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</si>
  <si>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</si>
  <si>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</si>
  <si>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</si>
  <si>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</si>
  <si>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</si>
  <si>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</si>
  <si>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</si>
  <si>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</si>
  <si>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</si>
  <si>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</si>
  <si>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</si>
  <si>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</si>
  <si>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</si>
  <si>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</si>
  <si>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</si>
  <si>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</si>
  <si>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</si>
  <si>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</si>
  <si>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</si>
  <si>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</si>
  <si>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</si>
  <si>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</si>
  <si>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</si>
  <si>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</si>
  <si>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</si>
  <si>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</si>
  <si>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</si>
  <si>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</si>
  <si>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</si>
  <si>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</si>
  <si>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</si>
  <si>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</si>
  <si>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</si>
  <si>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</si>
  <si>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</si>
  <si>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</si>
  <si>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</si>
  <si>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</si>
  <si>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</si>
  <si>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</si>
  <si>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</si>
  <si>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</si>
  <si>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</si>
  <si>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</si>
  <si>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</si>
  <si>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</si>
  <si>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</si>
  <si>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</si>
  <si>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</si>
  <si>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</si>
  <si>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</si>
  <si>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</si>
  <si>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</si>
  <si>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</si>
  <si>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</si>
  <si>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</si>
  <si>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</si>
  <si>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</si>
  <si>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</si>
  <si>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</si>
  <si>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</si>
  <si>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</si>
  <si>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</si>
  <si>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</si>
  <si>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</si>
  <si>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</si>
  <si>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</si>
  <si>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</si>
  <si>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</si>
  <si>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</si>
  <si>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</si>
  <si>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</si>
  <si>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</si>
  <si>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</si>
  <si>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</si>
  <si>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</si>
  <si>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</si>
  <si>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</si>
  <si>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</si>
  <si>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</si>
  <si>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</si>
  <si>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</si>
  <si>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</si>
  <si>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</si>
  <si>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</si>
  <si>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</si>
  <si>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</si>
  <si>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</si>
  <si>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</si>
  <si>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</si>
  <si>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</si>
  <si>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</si>
  <si>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</si>
  <si>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</si>
  <si>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</si>
  <si>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</si>
  <si>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</si>
  <si>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</si>
  <si>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</si>
  <si>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</si>
  <si>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</si>
  <si>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</si>
  <si>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</si>
  <si>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</si>
  <si>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</si>
  <si>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</si>
  <si>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</si>
  <si>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</si>
  <si>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</si>
  <si>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</si>
  <si>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</si>
  <si>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</si>
  <si>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</si>
  <si>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</si>
  <si>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</si>
  <si>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</si>
  <si>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</si>
  <si>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</si>
  <si>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</si>
  <si>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</si>
  <si>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</si>
  <si>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</si>
  <si>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</si>
  <si>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</si>
  <si>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</si>
  <si>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</si>
  <si>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</si>
  <si>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</si>
  <si>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</si>
  <si>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</si>
  <si>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</si>
  <si>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</si>
  <si>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</si>
  <si>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</si>
  <si>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</si>
  <si>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</si>
  <si>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</si>
  <si>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</si>
  <si>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</si>
  <si>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</si>
  <si>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</si>
  <si>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</si>
  <si>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</si>
  <si>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</si>
  <si>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</si>
  <si>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</si>
  <si>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</si>
  <si>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</si>
  <si>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</si>
  <si>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</si>
  <si>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</si>
  <si>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</si>
  <si>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</si>
  <si>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</si>
  <si>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</si>
  <si>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</si>
  <si>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</si>
  <si>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</si>
  <si>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</si>
  <si>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</si>
  <si>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</si>
  <si>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</si>
  <si>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</si>
  <si>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</si>
  <si>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</si>
  <si>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</si>
  <si>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</si>
  <si>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</si>
  <si>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</si>
  <si>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</si>
  <si>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</si>
  <si>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</si>
  <si>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</si>
  <si>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</si>
  <si>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</si>
  <si>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</si>
  <si>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</si>
  <si>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</si>
  <si>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</si>
  <si>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</si>
  <si>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</si>
  <si>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</si>
  <si>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</si>
  <si>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</si>
  <si>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</si>
  <si>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</si>
  <si>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</si>
  <si>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</si>
  <si>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</si>
  <si>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</si>
  <si>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</si>
  <si>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</si>
  <si>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</si>
  <si>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</si>
  <si>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</si>
  <si>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</si>
  <si>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</si>
  <si>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</si>
  <si>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</si>
  <si>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</si>
  <si>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</si>
  <si>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</si>
  <si>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</si>
  <si>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</si>
  <si>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</si>
  <si>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</si>
  <si>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</si>
  <si>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</si>
  <si>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</si>
  <si>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</si>
  <si>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</si>
  <si>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</si>
  <si>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</si>
  <si>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</si>
  <si>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</si>
  <si>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</si>
  <si>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</si>
  <si>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</si>
  <si>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</si>
  <si>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</si>
  <si>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</si>
  <si>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</si>
  <si>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</si>
  <si>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</si>
  <si>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</si>
  <si>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</si>
  <si>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</si>
  <si>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</si>
  <si>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</si>
  <si>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</si>
  <si>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</si>
  <si>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</si>
  <si>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</si>
  <si>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</si>
  <si>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</si>
  <si>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</si>
  <si>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</si>
  <si>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</si>
  <si>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</si>
  <si>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</si>
  <si>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</si>
  <si>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</si>
  <si>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</si>
  <si>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</si>
  <si>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</si>
  <si>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</si>
  <si>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</si>
  <si>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</si>
  <si>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</si>
  <si>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</si>
  <si>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</si>
  <si>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</si>
  <si>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</si>
  <si>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</si>
  <si>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</si>
  <si>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</si>
  <si>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</si>
  <si>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</si>
  <si>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</si>
  <si>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</si>
  <si>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</si>
  <si>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</si>
  <si>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</si>
  <si>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</si>
  <si>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</si>
  <si>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</si>
  <si>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</si>
  <si>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</si>
  <si>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</si>
  <si>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</si>
  <si>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</si>
  <si>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</si>
  <si>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</si>
  <si>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</si>
  <si>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</si>
  <si>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</si>
  <si>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</si>
  <si>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</si>
  <si>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</si>
  <si>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</si>
  <si>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</si>
  <si>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</si>
  <si>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</si>
  <si>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</si>
  <si>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</si>
  <si>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</si>
  <si>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</si>
  <si>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</si>
  <si>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</si>
  <si>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</si>
  <si>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</si>
  <si>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</si>
  <si>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</si>
  <si>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</si>
  <si>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</si>
  <si>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</si>
  <si>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</si>
  <si>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</si>
  <si>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</si>
  <si>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</si>
  <si>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</si>
  <si>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</si>
  <si>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</si>
  <si>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</si>
  <si>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</si>
  <si>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</si>
  <si>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</si>
  <si>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</si>
  <si>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</si>
  <si>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</si>
  <si>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</si>
  <si>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</si>
  <si>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</si>
  <si>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</si>
  <si>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</si>
  <si>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</si>
  <si>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</si>
  <si>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</si>
  <si>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</si>
  <si>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</si>
  <si>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</si>
  <si>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</si>
  <si>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</si>
  <si>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</si>
  <si>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</si>
  <si>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</si>
  <si>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</si>
  <si>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</si>
  <si>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</si>
  <si>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</si>
  <si>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</si>
  <si>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</si>
  <si>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</si>
  <si>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</si>
  <si>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</si>
  <si>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</si>
  <si>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</si>
  <si>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</si>
  <si>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</si>
  <si>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</si>
  <si>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</si>
  <si>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</si>
  <si>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</si>
  <si>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</si>
  <si>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</si>
  <si>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</si>
  <si>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</si>
  <si>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</si>
  <si>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</si>
  <si>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</si>
  <si>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</si>
  <si>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</si>
  <si>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</si>
  <si>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</si>
  <si>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</si>
  <si>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</si>
  <si>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</si>
  <si>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</si>
  <si>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</si>
  <si>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</si>
  <si>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</si>
  <si>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</si>
  <si>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</si>
  <si>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</si>
  <si>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</si>
  <si>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</si>
  <si>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</si>
  <si>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</si>
  <si>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</si>
  <si>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</si>
  <si>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</si>
  <si>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</si>
  <si>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</si>
  <si>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</si>
  <si>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</si>
  <si>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</si>
  <si>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</si>
  <si>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</si>
  <si>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</si>
  <si>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</si>
  <si>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</si>
  <si>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</si>
  <si>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</si>
  <si>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</si>
  <si>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</si>
  <si>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</si>
  <si>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</si>
  <si>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</si>
  <si>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</si>
  <si>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</si>
  <si>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</si>
  <si>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</si>
  <si>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</si>
  <si>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</si>
  <si>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</si>
  <si>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</si>
  <si>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</si>
  <si>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</si>
  <si>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</si>
  <si>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</si>
  <si>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</si>
  <si>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</si>
  <si>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</si>
  <si>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</si>
  <si>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</si>
  <si>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</si>
  <si>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</si>
  <si>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</si>
  <si>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</si>
  <si>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</si>
  <si>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</si>
  <si>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</si>
  <si>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</si>
  <si>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</si>
  <si>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</si>
  <si>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</si>
  <si>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</si>
  <si>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</si>
  <si>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</si>
  <si>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</si>
  <si>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</si>
  <si>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</si>
  <si>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</si>
  <si>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</si>
  <si>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</si>
  <si>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</si>
  <si>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</si>
  <si>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</si>
  <si>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</si>
  <si>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</si>
  <si>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</si>
  <si>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</si>
  <si>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</si>
  <si>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</si>
  <si>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</si>
  <si>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</si>
  <si>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</si>
  <si>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</si>
  <si>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</si>
  <si>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</si>
  <si>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</si>
  <si>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</si>
  <si>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</si>
  <si>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</si>
  <si>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</si>
  <si>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</si>
  <si>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</si>
  <si>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</si>
  <si>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</si>
  <si>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</si>
  <si>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</si>
  <si>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</si>
  <si>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</si>
  <si>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</si>
  <si>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</si>
  <si>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</si>
  <si>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</si>
  <si>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</si>
  <si>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</si>
  <si>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</si>
  <si>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</si>
  <si>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</si>
  <si>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</si>
  <si>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</si>
  <si>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</si>
  <si>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</si>
  <si>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</si>
  <si>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</si>
  <si>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</si>
  <si>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</si>
  <si>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</si>
  <si>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</si>
  <si>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</si>
  <si>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</si>
  <si>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</si>
  <si>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</si>
  <si>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</si>
  <si>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</si>
  <si>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</si>
  <si>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</si>
  <si>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</si>
  <si>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</si>
  <si>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</si>
  <si>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</si>
  <si>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</si>
  <si>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</si>
  <si>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</si>
  <si>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</si>
  <si>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</si>
  <si>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</si>
  <si>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</si>
  <si>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</si>
  <si>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</si>
  <si>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</si>
  <si>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</si>
  <si>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</si>
  <si>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</si>
  <si>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</si>
  <si>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</si>
  <si>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</si>
  <si>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</si>
  <si>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</si>
  <si>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</si>
  <si>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</si>
  <si>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</si>
  <si>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</si>
  <si>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</si>
  <si>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</si>
  <si>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</si>
  <si>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</si>
  <si>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</si>
  <si>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</si>
  <si>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</si>
  <si>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</si>
  <si>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</si>
  <si>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</si>
  <si>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</si>
  <si>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</si>
  <si>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</si>
  <si>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</si>
  <si>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</si>
  <si>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</si>
  <si>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</si>
  <si>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</si>
  <si>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</si>
  <si>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</si>
  <si>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</si>
  <si>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</si>
  <si>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</si>
  <si>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</si>
  <si>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</si>
  <si>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</si>
  <si>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</si>
  <si>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</si>
  <si>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</si>
  <si>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</si>
  <si>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</si>
  <si>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</si>
  <si>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</si>
  <si>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</si>
  <si>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</si>
  <si>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</si>
  <si>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</si>
  <si>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</si>
  <si>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</si>
  <si>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</si>
  <si>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</si>
  <si>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</si>
  <si>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</si>
  <si>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</si>
  <si>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</si>
  <si>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</si>
  <si>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</si>
  <si>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</si>
  <si>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</si>
  <si>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</si>
  <si>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</si>
  <si>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</si>
  <si>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</si>
  <si>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</si>
  <si>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</si>
  <si>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</si>
  <si>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</si>
  <si>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</si>
  <si>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</si>
  <si>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</si>
  <si>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</si>
  <si>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</si>
  <si>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</si>
  <si>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</si>
  <si>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</si>
  <si>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</si>
  <si>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</si>
  <si>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</si>
  <si>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</si>
  <si>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</si>
  <si>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</si>
  <si>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</si>
  <si>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</si>
  <si>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</si>
  <si>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</si>
  <si>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</si>
  <si>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</si>
  <si>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</si>
  <si>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</si>
  <si>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</si>
  <si>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</si>
  <si>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</si>
  <si>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</si>
  <si>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</si>
  <si>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</si>
  <si>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</si>
  <si>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</si>
  <si>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</si>
  <si>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</si>
  <si>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</si>
  <si>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</si>
  <si>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</si>
  <si>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</si>
  <si>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</si>
  <si>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</si>
  <si>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</si>
  <si>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</si>
  <si>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</si>
  <si>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</si>
  <si>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</si>
  <si>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</si>
  <si>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</si>
  <si>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</si>
  <si>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</si>
  <si>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</si>
  <si>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</si>
  <si>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</si>
  <si>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</si>
  <si>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</si>
  <si>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</si>
  <si>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</si>
  <si>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</si>
  <si>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</si>
  <si>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</si>
  <si>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</si>
  <si>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</si>
  <si>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</si>
  <si>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</si>
  <si>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</si>
  <si>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</si>
  <si>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</si>
  <si>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</si>
  <si>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</si>
  <si>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</si>
  <si>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</si>
  <si>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</si>
  <si>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</si>
  <si>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</si>
  <si>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</si>
  <si>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</si>
  <si>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</si>
  <si>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</si>
  <si>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</si>
  <si>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</si>
  <si>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</si>
  <si>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</si>
  <si>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</si>
  <si>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</si>
  <si>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</si>
  <si>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</si>
  <si>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</si>
  <si>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</si>
  <si>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</si>
  <si>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</si>
  <si>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</si>
  <si>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</si>
  <si>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</si>
  <si>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</si>
  <si>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</si>
  <si>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</si>
  <si>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</si>
  <si>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</si>
  <si>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</si>
  <si>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</si>
  <si>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</si>
  <si>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</si>
  <si>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</si>
  <si>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</si>
  <si>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</si>
  <si>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</si>
  <si>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</si>
  <si>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</si>
  <si>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</si>
  <si>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</si>
  <si>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</si>
  <si>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</si>
  <si>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</si>
  <si>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</si>
  <si>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</si>
  <si>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</si>
  <si>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</si>
  <si>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</si>
  <si>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</si>
  <si>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</si>
  <si>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</si>
  <si>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</si>
  <si>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</si>
  <si>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</si>
  <si>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</si>
  <si>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</si>
  <si>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</si>
  <si>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</si>
  <si>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</si>
  <si>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</si>
  <si>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</si>
  <si>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</si>
  <si>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</si>
  <si>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</si>
  <si>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</si>
  <si>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</si>
  <si>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</si>
  <si>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</si>
  <si>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</si>
  <si>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</si>
  <si>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</si>
  <si>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</si>
  <si>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</si>
  <si>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</si>
  <si>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</si>
  <si>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</si>
  <si>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</si>
  <si>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</si>
  <si>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</si>
  <si>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</si>
  <si>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</si>
  <si>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</si>
  <si>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</si>
  <si>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</si>
  <si>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</si>
  <si>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</si>
  <si>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</si>
  <si>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</si>
  <si>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</si>
  <si>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</si>
  <si>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</si>
  <si>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</si>
  <si>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</si>
  <si>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</si>
  <si>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</si>
  <si>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</si>
  <si>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</si>
  <si>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</si>
  <si>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</si>
  <si>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</si>
  <si>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</si>
  <si>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</si>
  <si>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</si>
  <si>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</si>
  <si>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</si>
  <si>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</si>
  <si>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</si>
  <si>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</si>
  <si>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</si>
  <si>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</si>
  <si>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</si>
  <si>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</si>
  <si>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</si>
  <si>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</si>
  <si>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</si>
  <si>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</si>
  <si>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</si>
  <si>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</si>
  <si>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</si>
  <si>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</si>
  <si>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</si>
  <si>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</si>
  <si>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</si>
  <si>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</si>
  <si>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</si>
  <si>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</si>
  <si>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</si>
  <si>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</si>
  <si>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</si>
  <si>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</si>
  <si>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</si>
  <si>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</si>
  <si>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</si>
  <si>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</si>
  <si>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</si>
  <si>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</si>
  <si>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</si>
  <si>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</si>
  <si>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</si>
  <si>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</si>
  <si>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</si>
  <si>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</si>
  <si>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</si>
  <si>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</si>
  <si>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</si>
  <si>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</si>
  <si>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</si>
  <si>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</si>
  <si>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</si>
  <si>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</si>
  <si>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</si>
  <si>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</si>
  <si>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</si>
  <si>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</si>
  <si>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</si>
  <si>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</si>
  <si>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</si>
  <si>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</si>
  <si>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</si>
  <si>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</si>
  <si>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</si>
  <si>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</si>
  <si>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</si>
  <si>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</si>
  <si>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</si>
  <si>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</si>
  <si>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</si>
  <si>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</si>
  <si>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</si>
  <si>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</si>
  <si>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</si>
  <si>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</si>
  <si>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</si>
  <si>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</si>
  <si>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</si>
  <si>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</si>
  <si>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</si>
  <si>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</si>
  <si>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</si>
  <si>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</si>
  <si>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</si>
  <si>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</si>
  <si>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</si>
  <si>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</si>
  <si>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</si>
  <si>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</si>
  <si>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</si>
  <si>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</si>
  <si>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</si>
  <si>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</si>
  <si>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</si>
  <si>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</si>
  <si>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</si>
  <si>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</si>
  <si>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</si>
  <si>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</si>
  <si>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</si>
  <si>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</si>
  <si>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</si>
  <si>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</si>
  <si>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</si>
  <si>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</si>
  <si>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</si>
  <si>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</si>
  <si>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</si>
  <si>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</si>
  <si>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</si>
  <si>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</si>
  <si>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</si>
  <si>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</si>
  <si>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</si>
  <si>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</si>
  <si>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</si>
  <si>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</si>
  <si>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</si>
  <si>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</si>
  <si>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</si>
  <si>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</si>
  <si>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</si>
  <si>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</si>
  <si>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</si>
  <si>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</si>
  <si>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</si>
  <si>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</si>
  <si>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</si>
  <si>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</si>
  <si>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</si>
  <si>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</si>
  <si>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</si>
  <si>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</si>
  <si>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</si>
  <si>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</si>
  <si>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</si>
  <si>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</si>
  <si>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</si>
  <si>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</si>
  <si>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</si>
  <si>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</si>
  <si>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</si>
  <si>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</si>
  <si>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</si>
  <si>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</si>
  <si>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</si>
  <si>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</si>
  <si>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</si>
  <si>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</si>
  <si>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</si>
  <si>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</si>
  <si>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</si>
  <si>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</si>
  <si>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</si>
  <si>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</si>
  <si>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</si>
  <si>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</si>
  <si>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</si>
  <si>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</si>
  <si>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</si>
  <si>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</si>
  <si>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</si>
  <si>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</si>
  <si>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</si>
  <si>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</si>
  <si>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</si>
  <si>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</si>
  <si>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</si>
  <si>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</si>
  <si>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</si>
  <si>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</si>
  <si>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</si>
  <si>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</si>
  <si>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</si>
  <si>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</si>
  <si>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</si>
  <si>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</si>
  <si>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</si>
  <si>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</si>
  <si>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</si>
  <si>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</si>
  <si>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</si>
  <si>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</si>
  <si>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</si>
  <si>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</si>
  <si>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</si>
  <si>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</si>
  <si>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</si>
  <si>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</si>
  <si>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</si>
  <si>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</si>
  <si>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</si>
  <si>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</si>
  <si>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</si>
  <si>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</si>
  <si>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</si>
  <si>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</si>
  <si>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</si>
  <si>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</si>
  <si>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</si>
  <si>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</si>
  <si>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</si>
  <si>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</si>
  <si>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</si>
  <si>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</si>
  <si>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</si>
  <si>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</si>
  <si>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</si>
  <si>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</si>
  <si>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</si>
  <si>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</si>
  <si>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</si>
  <si>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</si>
  <si>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</si>
  <si>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</si>
  <si>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</si>
  <si>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</si>
  <si>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</si>
  <si>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</si>
  <si>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</si>
  <si>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</si>
  <si>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</si>
  <si>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</si>
  <si>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</si>
  <si>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</si>
  <si>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</si>
  <si>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</si>
  <si>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</si>
  <si>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</si>
  <si>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</si>
  <si>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</si>
  <si>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</si>
  <si>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</si>
  <si>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</si>
  <si>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</si>
  <si>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</si>
  <si>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</si>
  <si>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</si>
  <si>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</si>
  <si>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</si>
  <si>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</si>
  <si>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</si>
  <si>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</si>
  <si>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</si>
  <si>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</si>
  <si>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</si>
  <si>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</si>
  <si>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</si>
  <si>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</si>
  <si>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</si>
  <si>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</si>
  <si>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</si>
  <si>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</si>
  <si>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</si>
  <si>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</si>
  <si>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</si>
  <si>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</si>
  <si>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</si>
  <si>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</si>
  <si>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</si>
  <si>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</si>
  <si>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</si>
  <si>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</si>
  <si>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</si>
  <si>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</si>
  <si>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</si>
  <si>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</si>
  <si>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</si>
  <si>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</si>
  <si>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</si>
  <si>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</si>
  <si>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</si>
  <si>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</si>
  <si>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</si>
  <si>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</si>
  <si>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</si>
  <si>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</si>
  <si>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</si>
  <si>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</si>
  <si>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</si>
  <si>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</si>
  <si>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</si>
  <si>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</si>
  <si>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</si>
  <si>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</si>
  <si>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</si>
  <si>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</si>
  <si>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</si>
  <si>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</si>
  <si>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</si>
  <si>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</si>
  <si>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</si>
  <si>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</si>
  <si>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</si>
  <si>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</si>
  <si>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</si>
  <si>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</si>
  <si>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</si>
  <si>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</si>
  <si>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</si>
  <si>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</si>
  <si>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</si>
  <si>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</si>
  <si>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</si>
  <si>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</si>
  <si>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</si>
  <si>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</si>
  <si>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</si>
  <si>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</si>
  <si>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</si>
  <si>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</si>
  <si>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</si>
  <si>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</si>
  <si>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</si>
  <si>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</si>
  <si>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</si>
  <si>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</si>
  <si>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</si>
  <si>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</si>
  <si>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</si>
  <si>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</si>
  <si>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</si>
  <si>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</si>
  <si>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</si>
  <si>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</si>
  <si>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</si>
  <si>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</si>
  <si>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</si>
  <si>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</si>
  <si>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</si>
  <si>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</si>
  <si>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</si>
  <si>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</si>
  <si>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</si>
  <si>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</si>
  <si>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</si>
  <si>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</si>
  <si>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</si>
  <si>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</si>
  <si>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</si>
  <si>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</si>
  <si>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</si>
  <si>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</si>
  <si>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</si>
  <si>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</si>
  <si>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</si>
  <si>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</si>
  <si>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</si>
  <si>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</si>
  <si>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</si>
  <si>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</si>
  <si>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</si>
  <si>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</si>
  <si>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</si>
  <si>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</si>
  <si>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</si>
  <si>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</si>
  <si>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</si>
  <si>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</si>
  <si>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</si>
  <si>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</si>
  <si>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</si>
  <si>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</si>
  <si>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</si>
  <si>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</si>
  <si>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</si>
  <si>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</si>
  <si>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</si>
  <si>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</si>
  <si>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</si>
  <si>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</si>
  <si>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</si>
  <si>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</si>
  <si>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</si>
  <si>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</si>
  <si>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</si>
  <si>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</si>
  <si>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</si>
  <si>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</si>
  <si>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</si>
  <si>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</si>
  <si>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</si>
  <si>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</si>
  <si>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</si>
  <si>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</si>
  <si>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</si>
  <si>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</si>
  <si>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</si>
  <si>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</si>
  <si>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</si>
  <si>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</si>
  <si>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</si>
  <si>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</si>
  <si>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</si>
  <si>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</si>
  <si>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</si>
  <si>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</si>
  <si>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</si>
  <si>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</si>
  <si>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</si>
  <si>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</si>
  <si>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</si>
  <si>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</si>
  <si>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</si>
  <si>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</si>
  <si>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</si>
  <si>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</si>
  <si>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</si>
  <si>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</si>
  <si>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</si>
  <si>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</si>
  <si>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</si>
  <si>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</si>
  <si>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</si>
  <si>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</si>
  <si>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</si>
  <si>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</si>
  <si>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</si>
  <si>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</si>
  <si>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</si>
  <si>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</si>
  <si>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</si>
  <si>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</si>
  <si>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</si>
  <si>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</si>
  <si>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</si>
  <si>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</si>
  <si>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</si>
  <si>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</si>
  <si>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</si>
  <si>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</si>
  <si>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</si>
  <si>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</si>
  <si>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</si>
  <si>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</si>
  <si>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</si>
  <si>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</si>
  <si>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</si>
  <si>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</si>
  <si>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</si>
  <si>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</si>
  <si>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</si>
  <si>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</si>
  <si>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</si>
  <si>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</si>
  <si>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</si>
  <si>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</si>
  <si>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</si>
  <si>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</si>
  <si>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</si>
  <si>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</si>
  <si>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</si>
  <si>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</si>
  <si>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</si>
  <si>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</si>
  <si>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</si>
  <si>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</si>
  <si>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</si>
  <si>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</si>
  <si>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</si>
  <si>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</si>
  <si>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</si>
  <si>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</si>
  <si>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</si>
  <si>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</si>
  <si>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</si>
  <si>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</si>
  <si>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</si>
  <si>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</si>
  <si>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</si>
  <si>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</si>
  <si>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</si>
  <si>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</si>
  <si>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</si>
  <si>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</si>
  <si>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</si>
  <si>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</si>
  <si>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</si>
  <si>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</si>
  <si>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</si>
  <si>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</si>
  <si>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</si>
  <si>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</si>
  <si>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</si>
  <si>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</si>
  <si>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</si>
  <si>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</si>
  <si>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</si>
  <si>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</si>
  <si>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</si>
  <si>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</si>
  <si>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</si>
  <si>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</si>
  <si>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</si>
  <si>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</si>
  <si>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</si>
  <si>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</si>
  <si>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</si>
  <si>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</si>
  <si>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</si>
  <si>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</si>
  <si>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</si>
  <si>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</si>
  <si>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</si>
  <si>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</si>
  <si>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</si>
  <si>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</si>
  <si>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</si>
  <si>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</si>
  <si>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</si>
  <si>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</si>
  <si>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</si>
  <si>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</si>
  <si>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</si>
  <si>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</si>
  <si>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</si>
  <si>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</si>
  <si>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</si>
  <si>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</si>
  <si>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</si>
  <si>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</si>
  <si>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</si>
  <si>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</si>
  <si>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</si>
  <si>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</si>
  <si>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</si>
  <si>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</si>
  <si>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</si>
  <si>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</si>
  <si>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</si>
  <si>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</si>
  <si>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</si>
  <si>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</si>
  <si>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</si>
  <si>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</si>
  <si>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</si>
  <si>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</si>
  <si>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</si>
  <si>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</si>
  <si>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</si>
  <si>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</si>
  <si>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</si>
  <si>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</si>
  <si>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</si>
  <si>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</si>
  <si>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</si>
  <si>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</si>
  <si>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</si>
  <si>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</si>
  <si>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</si>
  <si>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</si>
  <si>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</si>
  <si>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</si>
  <si>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</si>
  <si>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</si>
  <si>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</si>
  <si>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</si>
  <si>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</si>
  <si>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</si>
  <si>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</si>
  <si>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</si>
  <si>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</si>
  <si>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</si>
  <si>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</si>
  <si>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</si>
  <si>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</si>
  <si>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</si>
  <si>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</si>
  <si>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</si>
  <si>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</si>
  <si>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</si>
  <si>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</si>
  <si>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</si>
  <si>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</si>
  <si>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</si>
  <si>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</si>
  <si>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</si>
  <si>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</si>
  <si>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</si>
  <si>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</si>
  <si>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</si>
  <si>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</si>
  <si>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</si>
  <si>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</si>
  <si>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</si>
  <si>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</si>
  <si>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</si>
  <si>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</si>
  <si>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</si>
  <si>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</si>
  <si>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</si>
  <si>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</si>
  <si>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</si>
  <si>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</si>
  <si>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</si>
  <si>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</si>
  <si>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</si>
  <si>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</si>
  <si>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</si>
  <si>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</si>
  <si>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</si>
  <si>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</si>
  <si>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</si>
  <si>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</si>
  <si>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</si>
  <si>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</si>
  <si>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</si>
  <si>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</si>
  <si>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</si>
  <si>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</si>
  <si>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</si>
  <si>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</si>
  <si>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</si>
  <si>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</si>
  <si>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</si>
  <si>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</si>
  <si>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</si>
  <si>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</si>
  <si>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</si>
  <si>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</si>
  <si>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</si>
  <si>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</si>
  <si>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</si>
  <si>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</si>
  <si>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</si>
  <si>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</si>
  <si>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</si>
  <si>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</si>
  <si>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</si>
  <si>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</si>
  <si>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</si>
  <si>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</si>
  <si>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</si>
  <si>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</si>
  <si>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</si>
  <si>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</si>
  <si>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</si>
  <si>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</si>
  <si>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</si>
  <si>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</si>
  <si>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</si>
  <si>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</si>
  <si>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</si>
  <si>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</si>
  <si>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</si>
  <si>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</si>
  <si>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</si>
  <si>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</si>
  <si>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</si>
  <si>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</si>
  <si>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</si>
  <si>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</si>
  <si>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</si>
  <si>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</si>
  <si>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</si>
  <si>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</si>
  <si>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</si>
  <si>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</si>
  <si>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</si>
  <si>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</si>
  <si>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</si>
  <si>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</si>
  <si>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</si>
  <si>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</si>
  <si>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</si>
  <si>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</si>
  <si>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</si>
  <si>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</si>
  <si>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</si>
  <si>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</si>
  <si>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</si>
  <si>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</si>
  <si>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</si>
  <si>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</si>
  <si>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</si>
  <si>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</si>
  <si>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</si>
  <si>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</si>
  <si>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</si>
  <si>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</si>
  <si>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</si>
  <si>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</si>
  <si>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</si>
  <si>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</si>
  <si>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</si>
  <si>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</si>
  <si>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</si>
  <si>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</si>
  <si>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</si>
  <si>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</si>
  <si>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</si>
  <si>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</si>
  <si>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</si>
  <si>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</si>
  <si>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</si>
  <si>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</si>
  <si>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</si>
  <si>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</si>
  <si>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</si>
  <si>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</si>
  <si>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</si>
  <si>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</si>
  <si>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</si>
  <si>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</si>
  <si>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</si>
  <si>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</si>
  <si>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</si>
  <si>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</si>
  <si>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</si>
  <si>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</si>
  <si>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</si>
  <si>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</si>
  <si>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</si>
  <si>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</si>
  <si>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</si>
  <si>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</si>
  <si>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</si>
  <si>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</si>
  <si>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</si>
  <si>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</si>
  <si>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</si>
  <si>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</si>
  <si>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</si>
  <si>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</si>
  <si>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</si>
  <si>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</si>
  <si>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</si>
  <si>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</si>
  <si>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</si>
  <si>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</si>
  <si>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</si>
  <si>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</si>
  <si>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</si>
  <si>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</si>
  <si>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</si>
  <si>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</si>
  <si>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</si>
  <si>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</si>
  <si>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</si>
  <si>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</si>
  <si>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</si>
  <si>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</si>
  <si>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</si>
  <si>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</si>
  <si>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</si>
  <si>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</si>
  <si>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</si>
  <si>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</si>
  <si>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</si>
  <si>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</si>
  <si>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</si>
  <si>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</si>
  <si>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</si>
  <si>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</si>
  <si>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</si>
  <si>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</si>
  <si>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</si>
  <si>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</si>
  <si>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</si>
  <si>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</si>
  <si>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</si>
  <si>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</si>
  <si>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</si>
  <si>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</si>
  <si>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</si>
  <si>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</si>
  <si>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</si>
  <si>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</si>
  <si>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</si>
  <si>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</si>
  <si>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</si>
  <si>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</si>
  <si>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</si>
  <si>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</si>
  <si>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</si>
  <si>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</si>
  <si>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</si>
  <si>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</si>
  <si>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</si>
  <si>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</si>
  <si>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</si>
  <si>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</si>
  <si>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</si>
  <si>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</si>
  <si>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</si>
  <si>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</si>
  <si>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</si>
  <si>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</si>
  <si>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</si>
  <si>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</si>
  <si>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</si>
  <si>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</si>
  <si>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</si>
  <si>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</si>
  <si>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</si>
  <si>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</si>
  <si>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</si>
  <si>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</si>
  <si>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</si>
  <si>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</si>
  <si>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</si>
  <si>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</si>
  <si>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</si>
  <si>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</si>
  <si>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</si>
  <si>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</si>
  <si>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</si>
  <si>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</si>
  <si>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</si>
  <si>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</si>
  <si>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</si>
  <si>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</si>
  <si>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</si>
  <si>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</si>
  <si>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</si>
  <si>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</si>
  <si>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</si>
  <si>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</si>
  <si>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</si>
  <si>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</si>
  <si>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</si>
  <si>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</si>
  <si>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</si>
  <si>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</si>
  <si>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</si>
  <si>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</si>
  <si>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</si>
  <si>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</si>
  <si>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</si>
  <si>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</si>
  <si>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</si>
  <si>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</si>
  <si>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</si>
  <si>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</si>
  <si>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</si>
  <si>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</si>
  <si>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</si>
  <si>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</si>
  <si>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</si>
  <si>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</si>
  <si>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</si>
  <si>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</si>
  <si>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</si>
  <si>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</si>
  <si>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</si>
  <si>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</si>
  <si>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</si>
  <si>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</si>
  <si>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</si>
  <si>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</si>
  <si>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</si>
  <si>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</si>
  <si>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</si>
  <si>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</si>
  <si>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</si>
  <si>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</si>
  <si>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</si>
  <si>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</si>
  <si>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</si>
  <si>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</si>
  <si>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</si>
  <si>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</si>
  <si>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</si>
  <si>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</si>
  <si>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</si>
  <si>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</si>
  <si>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</si>
  <si>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</si>
  <si>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</si>
  <si>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</si>
  <si>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</si>
  <si>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</si>
  <si>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</si>
  <si>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</si>
  <si>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</si>
  <si>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</si>
  <si>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</si>
  <si>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</si>
  <si>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</si>
  <si>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</si>
  <si>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</si>
  <si>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</si>
  <si>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</si>
  <si>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</si>
  <si>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</si>
  <si>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</si>
  <si>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</si>
  <si>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</si>
  <si>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</si>
  <si>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</si>
  <si>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</si>
  <si>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</si>
  <si>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</si>
  <si>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</si>
  <si>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</si>
  <si>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</si>
  <si>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</si>
  <si>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</si>
  <si>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</si>
  <si>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</si>
  <si>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</si>
  <si>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</si>
  <si>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</si>
  <si>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</si>
  <si>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</si>
  <si>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</si>
  <si>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</si>
  <si>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</si>
  <si>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</si>
  <si>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</si>
  <si>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</si>
  <si>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</si>
  <si>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</si>
  <si>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</si>
  <si>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</si>
  <si>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</si>
  <si>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</si>
  <si>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</si>
  <si>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</si>
  <si>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</si>
  <si>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</si>
  <si>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</si>
  <si>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</si>
  <si>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</si>
  <si>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</si>
  <si>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</si>
  <si>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</si>
  <si>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</si>
  <si>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</si>
  <si>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</si>
  <si>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</si>
  <si>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</si>
  <si>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</si>
  <si>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</si>
  <si>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</si>
  <si>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</si>
  <si>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</si>
  <si>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</si>
  <si>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</si>
  <si>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</si>
  <si>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</si>
  <si>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</si>
  <si>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</si>
  <si>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</si>
  <si>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</si>
  <si>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</si>
  <si>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</si>
  <si>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</si>
  <si>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</si>
  <si>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</si>
  <si>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</si>
  <si>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</si>
  <si>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</si>
  <si>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</si>
  <si>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</si>
  <si>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</si>
  <si>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</si>
  <si>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</si>
  <si>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</si>
  <si>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</si>
  <si>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</si>
  <si>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</si>
  <si>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</si>
  <si>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</si>
  <si>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</si>
  <si>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</si>
  <si>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</si>
  <si>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</si>
  <si>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</si>
  <si>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</si>
  <si>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</si>
  <si>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</si>
  <si>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</si>
  <si>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</si>
  <si>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</si>
  <si>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</si>
  <si>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</si>
  <si>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</si>
  <si>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</si>
  <si>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</si>
  <si>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</si>
  <si>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</si>
  <si>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</si>
  <si>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</si>
  <si>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</si>
  <si>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</si>
  <si>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</si>
  <si>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</si>
  <si>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</si>
  <si>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</si>
  <si>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</si>
  <si>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</si>
  <si>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</si>
  <si>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</si>
  <si>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</si>
  <si>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</si>
  <si>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</si>
  <si>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</si>
  <si>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</si>
  <si>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</si>
  <si>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</si>
  <si>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</si>
  <si>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</si>
  <si>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</si>
  <si>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</si>
  <si>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</si>
  <si>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</si>
  <si>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</si>
  <si>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</si>
  <si>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</si>
  <si>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</si>
  <si>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</si>
  <si>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</si>
  <si>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</si>
  <si>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</si>
  <si>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</si>
  <si>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</si>
  <si>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</si>
  <si>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</si>
  <si>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</si>
  <si>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</si>
  <si>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</si>
  <si>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</si>
  <si>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</si>
  <si>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</si>
  <si>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</si>
  <si>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</si>
  <si>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</si>
  <si>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</si>
  <si>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</si>
  <si>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</si>
  <si>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</si>
  <si>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</si>
  <si>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</si>
  <si>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</si>
  <si>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</si>
  <si>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</si>
  <si>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</si>
  <si>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</si>
  <si>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</si>
  <si>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</si>
  <si>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</si>
  <si>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</si>
  <si>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</si>
  <si>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</si>
  <si>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</si>
  <si>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</si>
  <si>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</si>
  <si>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</si>
  <si>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</si>
  <si>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</si>
  <si>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</si>
  <si>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</si>
  <si>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</si>
  <si>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</si>
  <si>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</si>
  <si>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</si>
  <si>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</si>
  <si>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</si>
  <si>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</si>
  <si>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</si>
  <si>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</si>
  <si>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</si>
  <si>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</si>
  <si>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</si>
  <si>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</si>
  <si>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</si>
  <si>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</si>
  <si>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</si>
  <si>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</si>
  <si>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</si>
  <si>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</si>
  <si>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</si>
  <si>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</si>
  <si>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</si>
  <si>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</si>
  <si>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</si>
  <si>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</si>
  <si>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</si>
  <si>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</si>
  <si>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</si>
  <si>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</si>
  <si>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</si>
  <si>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</si>
  <si>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</si>
  <si>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</si>
  <si>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</si>
  <si>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</si>
  <si>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</si>
  <si>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</si>
  <si>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</si>
  <si>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</si>
  <si>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</si>
  <si>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</si>
  <si>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</si>
  <si>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</si>
  <si>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</si>
  <si>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</si>
  <si>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</si>
  <si>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</si>
  <si>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</si>
  <si>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</si>
  <si>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</si>
  <si>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</si>
  <si>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</si>
  <si>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</si>
  <si>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</si>
  <si>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</si>
  <si>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</si>
  <si>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</si>
  <si>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</si>
  <si>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</si>
  <si>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</si>
  <si>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</si>
  <si>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</si>
  <si>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</si>
  <si>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</si>
  <si>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</si>
  <si>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</si>
  <si>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</si>
  <si>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</si>
  <si>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</si>
  <si>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</si>
  <si>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</si>
  <si>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</si>
  <si>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</si>
  <si>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</si>
  <si>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</si>
  <si>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</si>
  <si>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</si>
  <si>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</si>
  <si>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</si>
  <si>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</si>
  <si>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</si>
  <si>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</si>
  <si>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</si>
  <si>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</si>
  <si>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</si>
  <si>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</si>
  <si>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</si>
  <si>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</si>
  <si>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</si>
  <si>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</si>
  <si>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</si>
  <si>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</si>
  <si>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</si>
  <si>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</si>
  <si>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</si>
  <si>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</si>
  <si>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</si>
  <si>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</si>
  <si>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</si>
  <si>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</si>
  <si>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</si>
  <si>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</si>
  <si>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</si>
  <si>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</si>
  <si>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</si>
  <si>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</si>
  <si>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</si>
  <si>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</si>
  <si>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</si>
  <si>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</si>
  <si>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</si>
  <si>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</si>
  <si>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</si>
  <si>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</si>
  <si>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</si>
  <si>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</si>
  <si>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</si>
  <si>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</si>
  <si>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</si>
  <si>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</si>
  <si>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</si>
  <si>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</si>
  <si>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</si>
  <si>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</si>
  <si>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</si>
  <si>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</si>
  <si>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</si>
  <si>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</si>
  <si>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</si>
  <si>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</si>
  <si>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</si>
  <si>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</si>
  <si>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</si>
  <si>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</si>
  <si>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</si>
  <si>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</si>
  <si>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</si>
  <si>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</si>
  <si>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</si>
  <si>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</si>
  <si>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</si>
  <si>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</si>
  <si>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</si>
  <si>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</si>
  <si>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</si>
  <si>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</si>
  <si>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</si>
  <si>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</si>
  <si>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</si>
  <si>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</si>
  <si>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</si>
  <si>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</si>
  <si>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</si>
  <si>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</si>
  <si>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</si>
  <si>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</si>
  <si>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</si>
  <si>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</si>
  <si>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</si>
  <si>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</si>
  <si>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</si>
  <si>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</si>
  <si>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</si>
  <si>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</si>
  <si>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</si>
  <si>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</si>
  <si>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</si>
  <si>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</si>
  <si>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</si>
  <si>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</si>
  <si>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</si>
  <si>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</si>
  <si>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</si>
  <si>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</si>
  <si>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</si>
  <si>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</si>
  <si>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</si>
  <si>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</si>
  <si>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</si>
  <si>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</si>
  <si>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</si>
  <si>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</si>
  <si>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</si>
  <si>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</si>
  <si>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</si>
  <si>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</si>
  <si>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</si>
  <si>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</si>
  <si>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</si>
  <si>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</si>
  <si>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</si>
  <si>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</si>
  <si>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</si>
  <si>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</si>
  <si>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</si>
  <si>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</si>
  <si>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</si>
  <si>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</si>
  <si>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</si>
  <si>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</si>
  <si>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</si>
  <si>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</si>
  <si>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</si>
  <si>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</si>
  <si>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</si>
  <si>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</si>
  <si>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</si>
  <si>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</si>
  <si>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</si>
  <si>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</si>
  <si>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</si>
  <si>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</si>
  <si>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</si>
  <si>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</si>
  <si>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</si>
  <si>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</si>
  <si>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</si>
  <si>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</si>
  <si>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</si>
  <si>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</si>
  <si>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</si>
  <si>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</si>
  <si>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</si>
  <si>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</si>
  <si>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</si>
  <si>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</si>
  <si>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</si>
  <si>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</si>
  <si>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</si>
  <si>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</si>
  <si>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</si>
  <si>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</si>
  <si>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</si>
  <si>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</si>
  <si>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</si>
  <si>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</si>
  <si>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</si>
  <si>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</si>
  <si>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</si>
  <si>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</si>
  <si>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</si>
  <si>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</si>
  <si>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</si>
  <si>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</si>
  <si>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</si>
  <si>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</si>
  <si>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</si>
  <si>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</si>
  <si>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</si>
  <si>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</si>
  <si>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</si>
  <si>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</si>
  <si>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</si>
  <si>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</si>
  <si>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</si>
  <si>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</si>
  <si>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</si>
  <si>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</si>
  <si>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</si>
  <si>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</si>
  <si>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</si>
  <si>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</si>
  <si>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</si>
  <si>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</si>
  <si>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</si>
  <si>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</si>
  <si>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</si>
  <si>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</si>
  <si>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</si>
  <si>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</si>
  <si>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</si>
  <si>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</si>
  <si>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</si>
  <si>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</si>
  <si>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</si>
  <si>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</si>
  <si>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</si>
  <si>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</si>
  <si>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</si>
  <si>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</si>
  <si>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</si>
  <si>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</si>
  <si>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</si>
  <si>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</si>
  <si>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</si>
  <si>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</si>
  <si>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</si>
  <si>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</si>
  <si>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</si>
  <si>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</si>
  <si>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</si>
  <si>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</si>
  <si>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</si>
  <si>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</si>
  <si>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</si>
  <si>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</si>
  <si>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</si>
  <si>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</si>
  <si>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</si>
  <si>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</si>
  <si>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</si>
  <si>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</si>
  <si>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</si>
  <si>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</si>
  <si>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</si>
  <si>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</si>
  <si>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</si>
  <si>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</si>
  <si>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</si>
  <si>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</si>
  <si>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</si>
  <si>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</si>
  <si>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</si>
  <si>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</si>
  <si>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</si>
  <si>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</si>
  <si>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</si>
  <si>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</si>
  <si>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</si>
  <si>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</si>
  <si>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</si>
  <si>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</si>
  <si>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</si>
  <si>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</si>
  <si>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</si>
  <si>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</si>
  <si>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</si>
  <si>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</si>
  <si>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</si>
  <si>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</si>
  <si>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</si>
  <si>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</si>
  <si>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</si>
  <si>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</si>
  <si>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</si>
  <si>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</si>
  <si>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</si>
  <si>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</si>
  <si>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</si>
  <si>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</si>
  <si>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</si>
  <si>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</si>
  <si>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</si>
  <si>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</si>
  <si>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</si>
  <si>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</si>
  <si>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</si>
  <si>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</si>
  <si>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</si>
  <si>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</si>
  <si>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</si>
  <si>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</si>
  <si>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</si>
  <si>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</si>
  <si>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</si>
  <si>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</si>
  <si>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</si>
  <si>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</si>
  <si>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</si>
  <si>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</si>
  <si>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</si>
  <si>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</si>
  <si>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</si>
  <si>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</si>
  <si>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</si>
  <si>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</si>
  <si>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</si>
  <si>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</si>
  <si>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</si>
  <si>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</si>
  <si>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</si>
  <si>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</si>
  <si>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</si>
  <si>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</si>
  <si>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</si>
  <si>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</si>
  <si>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</si>
  <si>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</si>
  <si>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</si>
  <si>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</si>
  <si>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</si>
  <si>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</si>
  <si>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</si>
  <si>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</si>
  <si>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</si>
  <si>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</si>
  <si>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</si>
  <si>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</si>
  <si>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</si>
  <si>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</si>
  <si>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</si>
  <si>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</si>
  <si>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</si>
  <si>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</si>
  <si>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</si>
  <si>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</si>
  <si>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</si>
  <si>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</si>
  <si>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</si>
  <si>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</si>
  <si>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</si>
  <si>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</si>
  <si>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</si>
  <si>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</si>
  <si>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</si>
  <si>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</si>
  <si>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</si>
  <si>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</si>
  <si>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</si>
  <si>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</si>
  <si>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</si>
  <si>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</si>
  <si>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</si>
  <si>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</si>
  <si>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</si>
  <si>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</si>
  <si>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</si>
  <si>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</si>
  <si>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</si>
  <si>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</si>
  <si>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</si>
  <si>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</si>
  <si>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</si>
  <si>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</si>
  <si>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</si>
  <si>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</si>
  <si>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</si>
  <si>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</si>
  <si>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</si>
  <si>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</si>
  <si>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</si>
  <si>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</si>
  <si>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</si>
  <si>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</si>
  <si>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</si>
  <si>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</si>
  <si>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</si>
  <si>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</si>
  <si>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</si>
  <si>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</si>
  <si>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</si>
  <si>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</si>
  <si>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</si>
  <si>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</si>
  <si>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</si>
  <si>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</si>
  <si>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</si>
  <si>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</si>
  <si>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</si>
  <si>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</si>
  <si>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</si>
  <si>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</si>
  <si>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</si>
  <si>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</si>
  <si>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</si>
  <si>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</si>
  <si>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</si>
  <si>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</si>
  <si>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</si>
  <si>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</si>
  <si>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</si>
  <si>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</si>
  <si>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</si>
  <si>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</si>
  <si>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</si>
  <si>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</si>
  <si>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</si>
  <si>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</si>
  <si>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</si>
  <si>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</si>
  <si>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</si>
  <si>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</si>
  <si>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</si>
  <si>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</si>
  <si>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</si>
  <si>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</si>
  <si>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</si>
  <si>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</si>
  <si>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</si>
  <si>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</si>
  <si>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</si>
  <si>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</si>
  <si>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</si>
  <si>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</si>
  <si>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</si>
  <si>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</si>
  <si>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</si>
  <si>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</si>
  <si>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</si>
  <si>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</si>
  <si>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</si>
  <si>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</si>
  <si>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</si>
  <si>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</si>
  <si>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</si>
  <si>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</si>
  <si>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</si>
  <si>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</si>
  <si>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</si>
  <si>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</si>
  <si>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</si>
  <si>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</si>
  <si>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</si>
  <si>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</si>
  <si>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</si>
  <si>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</si>
  <si>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</si>
  <si>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</si>
  <si>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</si>
  <si>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</si>
  <si>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</si>
  <si>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</si>
  <si>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</si>
  <si>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</si>
  <si>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</si>
  <si>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</si>
  <si>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</si>
  <si>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</si>
  <si>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</si>
  <si>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</si>
  <si>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</si>
  <si>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</si>
  <si>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</si>
  <si>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</si>
  <si>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</si>
  <si>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</si>
  <si>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</si>
  <si>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</si>
  <si>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</si>
  <si>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</si>
  <si>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</si>
  <si>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</si>
  <si>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</si>
  <si>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</si>
  <si>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</si>
  <si>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</si>
  <si>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</si>
  <si>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</si>
  <si>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</si>
  <si>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</si>
  <si>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</si>
  <si>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</si>
  <si>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</si>
  <si>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</si>
  <si>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</si>
  <si>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</si>
  <si>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</si>
  <si>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</si>
  <si>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</si>
  <si>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</si>
  <si>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</si>
  <si>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</si>
  <si>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</si>
  <si>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</si>
  <si>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</si>
  <si>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</si>
  <si>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</si>
  <si>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</si>
  <si>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</si>
  <si>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</si>
  <si>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</si>
  <si>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</si>
  <si>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</si>
  <si>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</si>
  <si>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</si>
  <si>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</si>
  <si>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</si>
  <si>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</si>
  <si>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</si>
  <si>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</si>
  <si>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</si>
  <si>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</si>
  <si>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</si>
  <si>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</si>
  <si>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</si>
  <si>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</si>
  <si>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</si>
  <si>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</si>
  <si>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</si>
  <si>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</si>
  <si>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</si>
  <si>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</si>
  <si>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</si>
  <si>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</si>
  <si>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</si>
  <si>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</si>
  <si>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</si>
  <si>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</si>
  <si>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</si>
  <si>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</si>
  <si>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</si>
  <si>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</si>
  <si>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</si>
  <si>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</si>
  <si>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</si>
  <si>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</si>
  <si>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</si>
  <si>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</si>
  <si>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</si>
  <si>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</si>
  <si>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</si>
  <si>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</si>
  <si>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</si>
  <si>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</si>
  <si>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</si>
  <si>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</si>
  <si>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</si>
  <si>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</si>
  <si>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</si>
  <si>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</si>
  <si>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</si>
  <si>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</si>
  <si>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</si>
  <si>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</si>
  <si>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</si>
  <si>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</si>
  <si>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</si>
  <si>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</si>
  <si>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</si>
  <si>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</si>
  <si>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</si>
  <si>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</si>
  <si>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</si>
  <si>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</si>
  <si>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</si>
  <si>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</si>
  <si>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</si>
  <si>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</si>
  <si>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</si>
  <si>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</si>
  <si>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</si>
  <si>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</si>
  <si>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</si>
  <si>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</si>
  <si>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</si>
  <si>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</si>
  <si>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</si>
  <si>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</si>
  <si>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</si>
  <si>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</si>
  <si>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</si>
  <si>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</si>
  <si>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</si>
  <si>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</si>
  <si>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</si>
  <si>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</si>
  <si>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</si>
  <si>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</si>
  <si>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</si>
  <si>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</si>
  <si>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</si>
  <si>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</si>
  <si>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</si>
  <si>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</si>
  <si>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</si>
  <si>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</si>
  <si>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</si>
  <si>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</si>
  <si>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</si>
  <si>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</si>
  <si>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</si>
  <si>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</si>
  <si>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</si>
  <si>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</si>
  <si>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</si>
  <si>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</si>
  <si>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</si>
  <si>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</si>
  <si>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</si>
  <si>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</si>
  <si>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</si>
  <si>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</si>
  <si>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</si>
  <si>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</si>
  <si>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</si>
  <si>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</si>
  <si>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</si>
  <si>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</si>
  <si>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</si>
  <si>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</si>
  <si>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</si>
  <si>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</si>
  <si>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</si>
  <si>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</si>
  <si>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</si>
  <si>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</si>
  <si>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</si>
  <si>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</si>
  <si>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</si>
  <si>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</si>
  <si>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</si>
  <si>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</si>
  <si>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</si>
  <si>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</si>
  <si>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</si>
  <si>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</si>
  <si>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</si>
  <si>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</si>
  <si>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</si>
  <si>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</si>
  <si>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</si>
  <si>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</si>
  <si>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</si>
  <si>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</si>
  <si>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</si>
  <si>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</si>
  <si>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</si>
  <si>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</si>
  <si>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</si>
  <si>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</si>
  <si>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</si>
  <si>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</si>
  <si>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</si>
  <si>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</si>
  <si>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</si>
  <si>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</si>
  <si>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</si>
  <si>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</si>
  <si>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</si>
  <si>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</si>
  <si>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</si>
  <si>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</si>
  <si>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</si>
  <si>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</si>
  <si>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</si>
  <si>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</si>
  <si>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</si>
  <si>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</si>
  <si>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</si>
  <si>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</si>
  <si>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</si>
  <si>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</si>
  <si>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</si>
  <si>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</si>
  <si>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</si>
  <si>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</si>
  <si>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</si>
  <si>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</si>
  <si>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</si>
  <si>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</si>
  <si>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</si>
  <si>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</si>
  <si>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</si>
  <si>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</si>
  <si>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</si>
  <si>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</si>
  <si>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</si>
  <si>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</si>
  <si>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</si>
  <si>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</si>
  <si>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</si>
  <si>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</si>
  <si>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</si>
  <si>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</si>
  <si>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</si>
  <si>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</si>
  <si>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</si>
  <si>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</si>
  <si>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</si>
  <si>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</si>
  <si>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</si>
  <si>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</si>
  <si>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</si>
  <si>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</si>
  <si>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</si>
  <si>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</si>
  <si>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</si>
  <si>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</si>
  <si>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</si>
  <si>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</si>
  <si>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</si>
  <si>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</si>
  <si>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</si>
  <si>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</si>
  <si>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</si>
  <si>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</si>
  <si>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</si>
  <si>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</si>
  <si>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</si>
  <si>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</si>
  <si>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</si>
  <si>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</si>
  <si>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</si>
  <si>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</si>
  <si>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</si>
  <si>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</si>
  <si>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</si>
  <si>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</si>
  <si>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</si>
  <si>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</si>
  <si>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</si>
  <si>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</si>
  <si>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</si>
  <si>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</si>
  <si>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</si>
  <si>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</si>
  <si>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</si>
  <si>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</si>
  <si>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</si>
  <si>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</si>
  <si>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</si>
  <si>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</si>
  <si>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</si>
  <si>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</si>
  <si>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</si>
  <si>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</si>
  <si>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</si>
  <si>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</si>
  <si>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</si>
  <si>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</si>
  <si>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</si>
  <si>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</si>
  <si>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</si>
  <si>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</si>
  <si>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</si>
  <si>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</si>
  <si>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</si>
  <si>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</si>
  <si>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</si>
  <si>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</si>
  <si>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</si>
  <si>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</si>
  <si>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</si>
  <si>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</si>
  <si>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</si>
  <si>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</si>
  <si>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</si>
  <si>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</si>
  <si>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</si>
  <si>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</si>
  <si>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</si>
  <si>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</si>
  <si>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</si>
  <si>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</si>
  <si>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</si>
  <si>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</si>
  <si>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</si>
  <si>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</si>
  <si>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</si>
  <si>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</si>
  <si>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</si>
  <si>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</si>
  <si>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</si>
  <si>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</si>
  <si>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</si>
  <si>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</si>
  <si>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</si>
  <si>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</si>
  <si>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</si>
  <si>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</si>
  <si>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</si>
  <si>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</si>
  <si>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</si>
  <si>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</si>
  <si>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</si>
  <si>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</si>
  <si>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</si>
  <si>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</si>
  <si>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</si>
  <si>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</si>
  <si>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</si>
  <si>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</si>
  <si>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</si>
  <si>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</si>
  <si>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</si>
  <si>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</si>
  <si>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</si>
  <si>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</si>
  <si>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</si>
  <si>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</si>
  <si>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</si>
  <si>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</si>
  <si>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</si>
  <si>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</si>
  <si>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</si>
  <si>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</si>
  <si>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</si>
  <si>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</si>
  <si>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</si>
  <si>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</si>
  <si>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</si>
  <si>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</si>
  <si>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</si>
  <si>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</si>
  <si>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</si>
  <si>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</si>
  <si>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</si>
  <si>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</si>
  <si>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</si>
  <si>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</si>
  <si>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</si>
  <si>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</si>
  <si>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</si>
  <si>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</si>
  <si>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</si>
  <si>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</si>
  <si>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</si>
  <si>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</si>
  <si>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</si>
  <si>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</si>
  <si>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</si>
  <si>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</si>
  <si>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</si>
  <si>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</si>
  <si>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</si>
  <si>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</si>
  <si>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</si>
  <si>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</si>
  <si>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</si>
  <si>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</si>
  <si>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</si>
  <si>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</si>
  <si>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</si>
  <si>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</si>
  <si>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</si>
  <si>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</si>
  <si>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</si>
  <si>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</si>
  <si>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</si>
  <si>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</si>
  <si>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</si>
  <si>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</si>
  <si>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</si>
  <si>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</si>
  <si>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</si>
  <si>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</si>
  <si>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</si>
  <si>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</si>
  <si>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</si>
  <si>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</si>
  <si>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</si>
  <si>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</si>
  <si>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</si>
  <si>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</si>
  <si>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</si>
  <si>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</si>
  <si>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</si>
  <si>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</si>
  <si>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</si>
  <si>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</si>
  <si>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</si>
  <si>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</si>
  <si>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</si>
  <si>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</si>
  <si>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</si>
  <si>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</si>
  <si>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</si>
  <si>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</si>
  <si>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</si>
  <si>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</si>
  <si>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</si>
  <si>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</si>
  <si>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</si>
  <si>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</si>
  <si>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</si>
  <si>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</si>
  <si>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</si>
  <si>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</si>
  <si>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</si>
  <si>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</si>
  <si>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</si>
  <si>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</si>
  <si>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</si>
  <si>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</si>
  <si>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</si>
  <si>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</si>
  <si>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</si>
  <si>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</si>
  <si>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</si>
  <si>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</si>
  <si>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</si>
  <si>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</si>
  <si>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</si>
  <si>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</si>
  <si>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</si>
  <si>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</si>
  <si>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</si>
  <si>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</si>
  <si>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</si>
  <si>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</si>
  <si>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</si>
  <si>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</si>
  <si>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</si>
  <si>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</si>
  <si>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</si>
  <si>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</si>
  <si>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</si>
  <si>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</si>
  <si>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</si>
  <si>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</si>
  <si>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</si>
  <si>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</si>
  <si>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</si>
  <si>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</si>
  <si>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</si>
  <si>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</si>
  <si>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</si>
  <si>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</si>
  <si>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</si>
  <si>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</si>
  <si>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</si>
  <si>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</si>
  <si>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</si>
  <si>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</si>
  <si>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</si>
  <si>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</si>
  <si>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</si>
  <si>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</si>
  <si>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</si>
  <si>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</si>
  <si>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</si>
  <si>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</si>
  <si>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</si>
  <si>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</si>
  <si>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</si>
  <si>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</si>
  <si>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</si>
  <si>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</si>
  <si>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</si>
  <si>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</si>
  <si>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</si>
  <si>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</si>
  <si>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</si>
  <si>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</si>
  <si>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</si>
  <si>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</si>
  <si>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</si>
  <si>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</si>
  <si>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</si>
  <si>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</si>
  <si>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</si>
  <si>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</si>
  <si>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</si>
  <si>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</si>
  <si>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</si>
  <si>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</si>
  <si>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</si>
  <si>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</si>
  <si>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</si>
  <si>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</si>
  <si>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</si>
  <si>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</si>
  <si>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</si>
  <si>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</si>
  <si>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</si>
  <si>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</si>
  <si>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</si>
  <si>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</si>
  <si>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</si>
  <si>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</si>
  <si>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</si>
  <si>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</si>
  <si>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</si>
  <si>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</si>
  <si>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</si>
  <si>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</si>
  <si>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</si>
  <si>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</si>
  <si>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</si>
  <si>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</si>
  <si>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</si>
  <si>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</si>
  <si>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</si>
  <si>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</si>
  <si>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</si>
  <si>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</si>
  <si>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</si>
  <si>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</si>
  <si>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</si>
  <si>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</si>
  <si>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</si>
  <si>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</si>
  <si>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</si>
  <si>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</si>
  <si>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</si>
  <si>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</si>
  <si>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</si>
  <si>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</si>
  <si>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</si>
  <si>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</si>
  <si>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</si>
  <si>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</si>
  <si>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</si>
  <si>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</si>
  <si>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</si>
  <si>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</si>
  <si>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</si>
  <si>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</si>
  <si>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</si>
  <si>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</si>
  <si>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</si>
  <si>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</si>
  <si>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</si>
  <si>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</si>
  <si>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</si>
  <si>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</si>
  <si>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</si>
  <si>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</si>
  <si>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</si>
  <si>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</si>
  <si>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</si>
  <si>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</si>
  <si>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</si>
  <si>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</si>
  <si>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</si>
  <si>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</si>
  <si>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</si>
  <si>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</si>
  <si>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</si>
  <si>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</si>
  <si>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</si>
  <si>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</si>
  <si>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</si>
  <si>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</si>
  <si>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</si>
  <si>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</si>
  <si>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</si>
  <si>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</si>
  <si>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</si>
  <si>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</si>
  <si>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</si>
  <si>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</si>
  <si>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</si>
  <si>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</si>
  <si>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</si>
  <si>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</si>
  <si>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</si>
  <si>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</si>
  <si>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</si>
  <si>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</si>
  <si>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</si>
  <si>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</si>
  <si>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</si>
  <si>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</si>
  <si>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</si>
  <si>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</si>
  <si>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</si>
  <si>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</si>
  <si>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</si>
  <si>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</si>
  <si>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</si>
  <si>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</si>
  <si>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</si>
  <si>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</si>
  <si>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</si>
  <si>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</si>
  <si>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</si>
  <si>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</si>
  <si>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</si>
  <si>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</si>
  <si>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</si>
  <si>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</si>
  <si>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</si>
  <si>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</si>
  <si>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</si>
  <si>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</si>
  <si>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</si>
  <si>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</si>
  <si>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</si>
  <si>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</si>
  <si>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</si>
  <si>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</si>
  <si>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</si>
  <si>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</si>
  <si>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</si>
  <si>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</si>
  <si>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</si>
  <si>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</si>
  <si>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</si>
  <si>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</si>
  <si>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</si>
  <si>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</si>
  <si>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</si>
  <si>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</si>
  <si>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</si>
  <si>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</si>
  <si>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</si>
  <si>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</si>
  <si>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</si>
  <si>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</si>
  <si>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</si>
  <si>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</si>
  <si>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</si>
  <si>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</si>
  <si>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</si>
  <si>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</si>
  <si>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</si>
  <si>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</si>
  <si>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</si>
  <si>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</si>
  <si>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</si>
  <si>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</si>
  <si>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</si>
  <si>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</si>
  <si>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</si>
  <si>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</si>
  <si>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</si>
  <si>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</si>
  <si>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</si>
  <si>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</si>
  <si>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</si>
  <si>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</si>
  <si>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</si>
  <si>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</si>
  <si>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</si>
  <si>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</si>
  <si>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</si>
  <si>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</si>
  <si>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</si>
  <si>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</si>
  <si>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</si>
  <si>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</si>
  <si>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</si>
  <si>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</si>
  <si>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</si>
  <si>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</si>
  <si>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</si>
  <si>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</si>
  <si>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</si>
  <si>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</si>
  <si>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</si>
  <si>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</si>
  <si>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</si>
  <si>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</si>
  <si>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</si>
  <si>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</si>
  <si>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</si>
  <si>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</si>
  <si>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</si>
  <si>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</si>
  <si>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</si>
  <si>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</si>
  <si>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</si>
  <si>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</si>
  <si>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</si>
  <si>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</si>
  <si>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</si>
  <si>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</si>
  <si>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</si>
  <si>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</si>
  <si>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</si>
  <si>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</si>
  <si>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</si>
  <si>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</si>
  <si>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</si>
  <si>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</si>
  <si>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</si>
  <si>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</si>
  <si>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</si>
  <si>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</si>
  <si>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</si>
  <si>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</si>
  <si>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</si>
  <si>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</si>
  <si>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</si>
  <si>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</si>
  <si>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</si>
  <si>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</si>
  <si>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</si>
  <si>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</si>
  <si>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</si>
  <si>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</si>
  <si>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</si>
  <si>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</si>
  <si>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</si>
  <si>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</si>
  <si>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</si>
  <si>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</si>
  <si>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</si>
  <si>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</si>
  <si>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</si>
  <si>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</si>
  <si>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</si>
  <si>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</si>
  <si>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</si>
  <si>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</si>
  <si>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</si>
  <si>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</si>
  <si>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</si>
  <si>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</si>
  <si>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</si>
  <si>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</si>
  <si>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</si>
  <si>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</si>
  <si>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</si>
  <si>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</si>
  <si>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</si>
  <si>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</si>
  <si>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</si>
  <si>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</si>
  <si>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</si>
  <si>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</si>
  <si>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</si>
  <si>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</si>
  <si>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</si>
  <si>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</si>
  <si>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</si>
  <si>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</si>
  <si>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</si>
  <si>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</si>
  <si>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</si>
  <si>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</si>
  <si>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</si>
  <si>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</si>
  <si>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</si>
  <si>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</si>
  <si>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</si>
  <si>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</si>
  <si>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</si>
  <si>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</si>
  <si>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</si>
  <si>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</si>
  <si>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</si>
  <si>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</si>
  <si>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</si>
  <si>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</si>
  <si>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</si>
  <si>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</si>
  <si>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</si>
  <si>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</si>
  <si>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</si>
  <si>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</si>
  <si>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</si>
  <si>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</si>
  <si>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</si>
  <si>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</si>
  <si>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</si>
  <si>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</si>
  <si>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</si>
  <si>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</si>
  <si>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</si>
  <si>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</si>
  <si>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</si>
  <si>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</si>
  <si>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</si>
  <si>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</si>
  <si>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</si>
  <si>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</si>
  <si>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</si>
  <si>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</si>
  <si>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</si>
  <si>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</si>
  <si>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</si>
  <si>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</si>
  <si>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</si>
  <si>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</si>
  <si>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</si>
  <si>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</si>
  <si>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</si>
  <si>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</si>
  <si>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</si>
  <si>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</si>
  <si>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</si>
  <si>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</si>
  <si>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</si>
  <si>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</si>
  <si>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</si>
  <si>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</si>
  <si>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</si>
  <si>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</si>
  <si>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</si>
  <si>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</si>
  <si>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</si>
  <si>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</si>
  <si>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</si>
  <si>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</si>
  <si>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</si>
  <si>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</si>
  <si>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</si>
  <si>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</si>
  <si>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</si>
  <si>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</si>
  <si>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</si>
  <si>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</si>
  <si>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</si>
  <si>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</si>
  <si>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</si>
  <si>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</si>
  <si>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</si>
  <si>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</si>
  <si>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</si>
  <si>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</si>
  <si>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</si>
  <si>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</si>
  <si>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</si>
  <si>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</si>
  <si>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</si>
  <si>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</si>
  <si>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</si>
  <si>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</si>
  <si>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</si>
  <si>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</si>
  <si>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</si>
  <si>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</si>
  <si>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</si>
  <si>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</si>
  <si>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</si>
  <si>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</si>
  <si>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</si>
  <si>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</si>
  <si>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</si>
  <si>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</si>
  <si>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</si>
  <si>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</si>
  <si>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</si>
  <si>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</si>
  <si>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</si>
  <si>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</si>
  <si>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</si>
  <si>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</si>
  <si>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</si>
  <si>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</si>
  <si>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</si>
  <si>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</si>
  <si>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</si>
  <si>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</si>
  <si>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</si>
  <si>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</si>
  <si>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</si>
  <si>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</si>
  <si>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</si>
  <si>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</si>
  <si>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</si>
  <si>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</si>
  <si>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</si>
  <si>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</si>
  <si>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</si>
  <si>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</si>
  <si>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</si>
  <si>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</si>
  <si>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</si>
  <si>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</si>
  <si>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</si>
  <si>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</si>
  <si>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</si>
  <si>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</si>
  <si>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</si>
  <si>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</si>
  <si>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</si>
  <si>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</si>
  <si>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</si>
  <si>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</si>
  <si>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</si>
  <si>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</si>
  <si>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</si>
  <si>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</si>
  <si>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</si>
  <si>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</si>
  <si>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</si>
  <si>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</si>
  <si>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</si>
  <si>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</si>
  <si>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</si>
  <si>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</si>
  <si>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</si>
  <si>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</si>
  <si>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</si>
  <si>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</si>
  <si>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</si>
  <si>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</si>
  <si>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</si>
  <si>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</si>
  <si>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</si>
  <si>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</si>
  <si>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</si>
  <si>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</si>
  <si>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</si>
  <si>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</si>
  <si>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</si>
  <si>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</si>
  <si>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</si>
  <si>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</si>
  <si>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</si>
  <si>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</si>
  <si>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</si>
  <si>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</si>
  <si>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</si>
  <si>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</si>
  <si>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</si>
  <si>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</si>
  <si>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</si>
  <si>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</si>
  <si>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</si>
  <si>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</si>
  <si>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</si>
  <si>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</si>
  <si>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</si>
  <si>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</si>
  <si>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</si>
  <si>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</si>
  <si>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</si>
  <si>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</si>
  <si>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</si>
  <si>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</si>
  <si>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</si>
  <si>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</si>
  <si>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</si>
  <si>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</si>
  <si>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</si>
  <si>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</si>
  <si>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</si>
  <si>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</si>
  <si>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</si>
  <si>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</si>
  <si>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</si>
  <si>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</si>
  <si>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</si>
  <si>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</si>
  <si>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</si>
  <si>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</si>
  <si>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</si>
  <si>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</si>
  <si>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</si>
  <si>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</si>
  <si>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</si>
  <si>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</si>
  <si>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</si>
  <si>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</si>
  <si>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</si>
  <si>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</si>
  <si>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</si>
  <si>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</si>
  <si>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</si>
  <si>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</si>
  <si>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</si>
  <si>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</si>
  <si>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</si>
  <si>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</si>
  <si>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</si>
  <si>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</si>
  <si>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</si>
  <si>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</si>
  <si>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</si>
  <si>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</si>
  <si>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</si>
  <si>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</si>
  <si>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</si>
  <si>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</si>
  <si>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</si>
  <si>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</si>
  <si>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</si>
  <si>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</si>
  <si>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</si>
  <si>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</si>
  <si>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</si>
  <si>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</si>
  <si>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</si>
  <si>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</si>
  <si>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</si>
  <si>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</si>
  <si>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</si>
  <si>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</si>
  <si>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</si>
  <si>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</si>
  <si>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</si>
  <si>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</si>
  <si>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</si>
  <si>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</si>
  <si>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</si>
  <si>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</si>
  <si>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</si>
  <si>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</si>
  <si>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</si>
  <si>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</si>
  <si>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</si>
  <si>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</si>
  <si>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</si>
  <si>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</si>
  <si>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</si>
  <si>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</si>
  <si>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</si>
  <si>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</si>
  <si>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</si>
  <si>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</si>
  <si>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</si>
  <si>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</si>
  <si>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</si>
  <si>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</si>
  <si>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</si>
  <si>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</si>
  <si>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</si>
  <si>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</si>
  <si>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</si>
  <si>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</si>
  <si>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</si>
  <si>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</si>
  <si>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</si>
  <si>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</si>
  <si>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</si>
  <si>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</si>
  <si>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</si>
  <si>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</si>
  <si>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</si>
  <si>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</si>
  <si>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</si>
  <si>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</si>
  <si>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</si>
  <si>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</si>
  <si>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</si>
  <si>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</si>
  <si>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</si>
  <si>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</si>
  <si>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</si>
  <si>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</si>
  <si>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</si>
  <si>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</si>
  <si>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</si>
  <si>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</si>
  <si>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</si>
  <si>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</si>
  <si>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</si>
  <si>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</si>
  <si>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</si>
  <si>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</si>
  <si>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</si>
  <si>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</si>
  <si>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</si>
  <si>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</si>
  <si>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</si>
  <si>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</si>
  <si>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</si>
  <si>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</si>
  <si>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</si>
  <si>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</si>
  <si>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</si>
  <si>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</si>
  <si>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</si>
  <si>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</si>
  <si>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</si>
  <si>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</si>
  <si>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</si>
  <si>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</si>
  <si>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</si>
  <si>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</si>
  <si>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</si>
  <si>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</si>
  <si>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</si>
  <si>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</si>
  <si>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</si>
  <si>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</si>
  <si>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</si>
  <si>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</si>
  <si>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</si>
  <si>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</si>
  <si>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</si>
  <si>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</si>
  <si>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</si>
  <si>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</si>
  <si>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</si>
  <si>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</si>
  <si>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</si>
  <si>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</si>
  <si>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</si>
  <si>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</si>
  <si>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</si>
  <si>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</si>
  <si>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</si>
  <si>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</si>
  <si>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</si>
  <si>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</si>
  <si>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</si>
  <si>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</si>
  <si>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</si>
  <si>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</si>
  <si>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</si>
  <si>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</si>
  <si>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</si>
  <si>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</si>
  <si>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</si>
  <si>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</si>
  <si>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</si>
  <si>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</si>
  <si>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</si>
  <si>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</si>
  <si>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</si>
  <si>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</si>
  <si>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</si>
  <si>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</si>
  <si>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</si>
  <si>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</si>
  <si>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</si>
  <si>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</si>
  <si>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</si>
  <si>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</si>
  <si>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</si>
  <si>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</si>
  <si>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</si>
  <si>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</si>
  <si>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</si>
  <si>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</si>
  <si>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</si>
  <si>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</si>
  <si>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</si>
  <si>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</si>
  <si>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</si>
  <si>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</si>
  <si>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</si>
  <si>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</si>
  <si>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</si>
  <si>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</si>
  <si>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</si>
  <si>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</si>
  <si>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</si>
  <si>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</si>
  <si>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</si>
  <si>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</si>
  <si>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</si>
  <si>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</si>
  <si>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</si>
  <si>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</si>
  <si>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</si>
  <si>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</si>
  <si>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</si>
  <si>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</si>
  <si>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</si>
  <si>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</si>
  <si>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</si>
  <si>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</si>
  <si>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</si>
  <si>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</si>
  <si>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</si>
  <si>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</si>
  <si>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</si>
  <si>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</si>
  <si>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</si>
  <si>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</si>
  <si>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</si>
  <si>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</si>
  <si>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</si>
  <si>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</si>
  <si>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</si>
  <si>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</si>
  <si>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</si>
  <si>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</si>
  <si>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</si>
  <si>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</si>
  <si>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</si>
  <si>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</si>
  <si>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</si>
  <si>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</si>
  <si>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</si>
  <si>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</si>
  <si>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</si>
  <si>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</si>
  <si>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</si>
  <si>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</si>
  <si>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</si>
  <si>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</si>
  <si>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</si>
  <si>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</si>
  <si>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</si>
  <si>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</si>
  <si>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</si>
  <si>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</si>
  <si>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</si>
  <si>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</si>
  <si>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</si>
  <si>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</si>
  <si>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</si>
  <si>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</si>
  <si>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</si>
  <si>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</si>
  <si>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</si>
  <si>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</si>
  <si>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</si>
  <si>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</si>
  <si>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</si>
  <si>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</si>
  <si>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</si>
  <si>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</si>
  <si>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</si>
  <si>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</si>
  <si>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</si>
  <si>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</si>
  <si>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</si>
  <si>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</si>
  <si>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</si>
  <si>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</si>
  <si>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</si>
  <si>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</si>
  <si>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</si>
  <si>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</si>
  <si>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</si>
  <si>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</si>
  <si>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</si>
  <si>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</si>
  <si>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</si>
  <si>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</si>
  <si>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</si>
  <si>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</si>
  <si>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</si>
  <si>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</si>
  <si>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</si>
  <si>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</si>
  <si>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</si>
  <si>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</si>
  <si>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</si>
  <si>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</si>
  <si>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</si>
  <si>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</si>
  <si>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</si>
  <si>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</si>
  <si>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</si>
  <si>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</si>
  <si>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</si>
  <si>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</si>
  <si>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</si>
  <si>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</si>
  <si>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</si>
  <si>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</si>
  <si>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</si>
  <si>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</si>
  <si>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</si>
  <si>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</si>
  <si>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</si>
  <si>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</si>
  <si>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</si>
  <si>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</si>
  <si>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</si>
  <si>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</si>
  <si>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</si>
  <si>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</si>
  <si>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</si>
  <si>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</si>
  <si>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</si>
  <si>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</si>
  <si>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</si>
  <si>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</si>
  <si>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</si>
  <si>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</si>
  <si>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</si>
  <si>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</si>
  <si>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</si>
  <si>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</si>
  <si>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</si>
  <si>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</si>
  <si>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</si>
  <si>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</si>
  <si>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</si>
  <si>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</si>
  <si>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</si>
  <si>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</si>
  <si>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</si>
  <si>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</si>
  <si>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</si>
  <si>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</si>
  <si>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</si>
  <si>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</si>
  <si>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</si>
  <si>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</si>
  <si>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</si>
  <si>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</si>
  <si>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</si>
  <si>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</si>
  <si>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</si>
  <si>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</si>
  <si>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</si>
  <si>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</si>
  <si>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</si>
  <si>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</si>
  <si>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</si>
  <si>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</si>
  <si>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</si>
  <si>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</si>
  <si>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</si>
  <si>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</si>
  <si>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</si>
  <si>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</si>
  <si>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</si>
  <si>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</si>
  <si>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</si>
  <si>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</si>
  <si>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</si>
  <si>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</si>
  <si>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</si>
  <si>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</si>
  <si>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</si>
  <si>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</si>
  <si>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</si>
  <si>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</si>
  <si>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</si>
  <si>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</si>
  <si>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</si>
  <si>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</si>
  <si>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</si>
  <si>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</si>
  <si>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</si>
  <si>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</si>
  <si>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</si>
  <si>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</si>
  <si>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</si>
  <si>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</si>
  <si>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</si>
  <si>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</si>
  <si>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</si>
  <si>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</si>
  <si>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</si>
  <si>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</si>
  <si>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</si>
  <si>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</si>
  <si>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</si>
  <si>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</si>
  <si>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</si>
  <si>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</si>
  <si>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</si>
  <si>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</si>
  <si>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</si>
  <si>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</si>
  <si>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</si>
  <si>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</si>
  <si>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</si>
  <si>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</si>
  <si>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</si>
  <si>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</si>
  <si>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</si>
  <si>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</si>
  <si>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</si>
  <si>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</si>
  <si>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</si>
  <si>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</si>
  <si>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</si>
  <si>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</si>
  <si>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</si>
  <si>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</si>
  <si>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</si>
  <si>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</si>
  <si>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</si>
  <si>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</si>
  <si>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</si>
  <si>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</si>
  <si>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</si>
  <si>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</si>
  <si>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</si>
  <si>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</si>
  <si>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</si>
  <si>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</si>
  <si>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</si>
  <si>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</si>
  <si>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</si>
  <si>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</si>
  <si>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</si>
  <si>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</si>
  <si>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</si>
  <si>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</si>
  <si>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</si>
  <si>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</si>
  <si>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</si>
  <si>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</si>
  <si>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</si>
  <si>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</si>
  <si>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</si>
  <si>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</si>
  <si>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</si>
  <si>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</si>
  <si>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</si>
  <si>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</si>
  <si>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</si>
  <si>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</si>
  <si>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</si>
  <si>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</si>
  <si>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</si>
  <si>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</si>
  <si>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</si>
  <si>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</si>
  <si>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</si>
  <si>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</si>
  <si>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</si>
  <si>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</si>
  <si>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</si>
  <si>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</si>
  <si>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</si>
  <si>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</si>
  <si>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</si>
  <si>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</si>
  <si>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</si>
  <si>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</si>
  <si>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</si>
  <si>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</si>
  <si>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</si>
  <si>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</si>
  <si>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</si>
  <si>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</si>
  <si>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</si>
  <si>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</si>
  <si>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</si>
  <si>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</si>
  <si>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</si>
  <si>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</si>
  <si>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</si>
  <si>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</si>
  <si>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</si>
  <si>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</si>
  <si>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</si>
  <si>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</si>
  <si>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</si>
  <si>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</si>
  <si>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</si>
  <si>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</si>
  <si>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</si>
  <si>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</si>
  <si>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</si>
  <si>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</si>
  <si>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</si>
  <si>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</si>
  <si>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</si>
  <si>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</si>
  <si>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</si>
  <si>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</si>
  <si>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</si>
  <si>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</si>
  <si>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</si>
  <si>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</si>
  <si>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</si>
  <si>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</si>
  <si>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</si>
  <si>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</si>
  <si>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</si>
  <si>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</si>
  <si>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</si>
  <si>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</si>
  <si>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</si>
  <si>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</si>
  <si>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</si>
  <si>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</si>
  <si>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</si>
  <si>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</si>
  <si>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</si>
  <si>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</si>
  <si>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</si>
  <si>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</si>
  <si>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</si>
  <si>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</si>
  <si>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</si>
  <si>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</si>
  <si>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</si>
  <si>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</si>
  <si>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</si>
  <si>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</si>
  <si>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</si>
  <si>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</si>
  <si>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</si>
  <si>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</si>
  <si>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</si>
  <si>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</si>
  <si>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</si>
  <si>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</si>
  <si>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</si>
  <si>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</si>
  <si>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</si>
  <si>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</si>
  <si>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</si>
  <si>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</si>
  <si>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</si>
  <si>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</si>
  <si>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</si>
  <si>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</si>
  <si>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</si>
  <si>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</si>
  <si>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</si>
  <si>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</si>
  <si>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</si>
  <si>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</si>
  <si>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</si>
  <si>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</si>
  <si>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</si>
  <si>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</si>
  <si>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</si>
  <si>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</si>
  <si>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</si>
  <si>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</si>
  <si>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</si>
  <si>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</si>
  <si>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</si>
  <si>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</si>
  <si>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</si>
  <si>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</si>
  <si>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</si>
  <si>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</si>
  <si>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</si>
  <si>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</si>
  <si>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</si>
  <si>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</si>
  <si>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</si>
  <si>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</si>
  <si>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</si>
  <si>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</si>
  <si>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</si>
  <si>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</si>
  <si>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</si>
  <si>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</si>
  <si>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</si>
  <si>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</si>
  <si>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</si>
  <si>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</si>
  <si>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</si>
  <si>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</si>
  <si>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</si>
  <si>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</si>
  <si>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</si>
  <si>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</si>
  <si>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</si>
  <si>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</si>
  <si>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</si>
  <si>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</si>
  <si>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</si>
  <si>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</si>
  <si>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</si>
  <si>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</si>
  <si>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</si>
  <si>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</si>
  <si>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</si>
  <si>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</si>
  <si>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</si>
  <si>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</si>
  <si>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</si>
  <si>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</si>
  <si>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</si>
  <si>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</si>
  <si>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</si>
  <si>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</si>
  <si>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</si>
  <si>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</si>
  <si>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</si>
  <si>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</si>
  <si>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</si>
  <si>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</si>
  <si>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</si>
  <si>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</si>
  <si>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</si>
  <si>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</si>
  <si>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</si>
  <si>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</si>
  <si>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</si>
  <si>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</si>
  <si>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</si>
  <si>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</si>
  <si>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</si>
  <si>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</si>
  <si>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</si>
  <si>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</si>
  <si>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</si>
  <si>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</si>
  <si>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</si>
  <si>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</si>
  <si>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</si>
  <si>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</si>
  <si>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</si>
  <si>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</si>
  <si>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</si>
  <si>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</si>
  <si>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</si>
  <si>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</si>
  <si>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</si>
  <si>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</si>
  <si>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</si>
  <si>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</si>
  <si>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</si>
  <si>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</si>
  <si>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</si>
  <si>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</si>
  <si>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</si>
  <si>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</si>
  <si>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</si>
  <si>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</si>
  <si>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</si>
  <si>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</si>
  <si>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</si>
  <si>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</si>
  <si>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</si>
  <si>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</si>
  <si>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</si>
  <si>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</si>
  <si>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</si>
  <si>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</si>
  <si>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</si>
  <si>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</si>
  <si>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</si>
  <si>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</si>
  <si>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</si>
  <si>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</si>
  <si>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</si>
  <si>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</si>
  <si>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</si>
  <si>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</si>
  <si>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</si>
  <si>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</si>
  <si>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</si>
  <si>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</si>
  <si>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</si>
  <si>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</si>
  <si>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</si>
  <si>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</si>
  <si>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</si>
  <si>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</si>
  <si>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</si>
  <si>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</si>
  <si>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</si>
  <si>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</si>
  <si>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</si>
  <si>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</si>
  <si>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</si>
  <si>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</si>
  <si>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</si>
  <si>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</si>
  <si>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</si>
  <si>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</si>
  <si>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</si>
  <si>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</si>
  <si>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</si>
  <si>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</si>
  <si>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</si>
  <si>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</si>
  <si>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</si>
  <si>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</si>
  <si>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</si>
  <si>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</si>
  <si>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</si>
  <si>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</si>
  <si>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</si>
  <si>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</si>
  <si>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</si>
  <si>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</si>
  <si>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</si>
  <si>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</si>
  <si>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</si>
  <si>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</si>
  <si>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</si>
  <si>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</si>
  <si>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</si>
  <si>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</si>
  <si>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</si>
  <si>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</si>
  <si>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</si>
  <si>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</si>
  <si>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</si>
  <si>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</si>
  <si>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</si>
  <si>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</si>
  <si>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</si>
  <si>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</si>
  <si>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</si>
  <si>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</si>
  <si>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</si>
  <si>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</si>
  <si>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</si>
  <si>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</si>
  <si>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</si>
  <si>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</si>
  <si>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</si>
  <si>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</si>
  <si>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</si>
  <si>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</si>
  <si>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</si>
  <si>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</si>
  <si>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</si>
  <si>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</si>
  <si>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</si>
  <si>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</si>
  <si>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</si>
  <si>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</si>
  <si>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</si>
  <si>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</si>
  <si>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</si>
  <si>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</si>
  <si>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</si>
  <si>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</si>
  <si>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</si>
  <si>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</si>
  <si>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</si>
  <si>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</si>
  <si>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</si>
  <si>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</si>
  <si>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</si>
  <si>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</si>
  <si>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</si>
  <si>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</si>
  <si>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</si>
  <si>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</si>
  <si>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</si>
  <si>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</si>
  <si>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</si>
  <si>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</si>
  <si>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</si>
  <si>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</si>
  <si>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</si>
  <si>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</si>
  <si>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</si>
  <si>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</si>
  <si>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</si>
  <si>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</si>
  <si>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</si>
  <si>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</si>
  <si>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</si>
  <si>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</si>
  <si>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</si>
  <si>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</si>
  <si>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</si>
  <si>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</si>
  <si>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</si>
  <si>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</si>
  <si>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</si>
  <si>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</si>
  <si>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</si>
  <si>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</si>
  <si>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</si>
  <si>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</si>
  <si>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</si>
  <si>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</si>
  <si>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</si>
  <si>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</si>
  <si>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</si>
  <si>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</si>
  <si>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</si>
  <si>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</si>
  <si>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</si>
  <si>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</si>
  <si>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</si>
  <si>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</si>
  <si>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</si>
  <si>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</si>
  <si>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</si>
  <si>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</si>
  <si>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</si>
  <si>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</si>
  <si>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</si>
  <si>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</si>
  <si>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</si>
  <si>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</si>
  <si>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</si>
  <si>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</si>
  <si>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</si>
  <si>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</si>
  <si>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</si>
  <si>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</si>
  <si>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</si>
  <si>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</si>
  <si>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</si>
  <si>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</si>
  <si>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</si>
  <si>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</si>
  <si>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</si>
  <si>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</si>
  <si>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</si>
  <si>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</si>
  <si>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</si>
  <si>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</si>
  <si>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</si>
  <si>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</si>
  <si>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</si>
  <si>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</si>
  <si>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</si>
  <si>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</si>
  <si>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</si>
  <si>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</si>
  <si>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</si>
  <si>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</si>
  <si>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</si>
  <si>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</si>
  <si>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</si>
  <si>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</si>
  <si>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</si>
  <si>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</si>
  <si>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</si>
  <si>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</si>
  <si>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</si>
  <si>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</si>
  <si>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</si>
  <si>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</si>
  <si>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</si>
  <si>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</si>
  <si>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</si>
  <si>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</si>
  <si>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</si>
  <si>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</si>
  <si>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</si>
  <si>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</si>
  <si>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</si>
  <si>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</si>
  <si>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</si>
  <si>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</si>
  <si>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</si>
  <si>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</si>
  <si>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</si>
  <si>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</si>
  <si>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</si>
  <si>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</si>
  <si>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</si>
  <si>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</si>
  <si>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</si>
  <si>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</si>
  <si>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</si>
  <si>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</si>
  <si>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</si>
  <si>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</si>
  <si>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</si>
  <si>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</si>
  <si>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</si>
  <si>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</si>
  <si>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</si>
  <si>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</si>
  <si>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</si>
  <si>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</si>
  <si>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</si>
  <si>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</si>
  <si>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</si>
  <si>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</si>
  <si>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</si>
  <si>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</si>
  <si>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</si>
  <si>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</si>
  <si>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</si>
  <si>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</si>
  <si>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</si>
  <si>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</si>
  <si>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</si>
  <si>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</si>
  <si>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</si>
  <si>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</si>
  <si>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</si>
  <si>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</si>
  <si>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</si>
  <si>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</si>
  <si>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</si>
  <si>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</si>
  <si>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</si>
  <si>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</si>
  <si>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</si>
  <si>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</si>
  <si>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</si>
  <si>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</si>
  <si>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</si>
  <si>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</si>
  <si>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</si>
  <si>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</si>
  <si>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</si>
  <si>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</si>
  <si>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</si>
  <si>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</si>
  <si>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</si>
  <si>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</si>
  <si>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</si>
  <si>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</si>
  <si>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</si>
  <si>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</si>
  <si>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</si>
  <si>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</si>
  <si>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</si>
  <si>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</si>
  <si>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</si>
  <si>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</si>
  <si>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</si>
  <si>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</si>
  <si>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</si>
  <si>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</si>
  <si>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</si>
  <si>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</si>
  <si>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</si>
  <si>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</si>
  <si>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</si>
  <si>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</si>
  <si>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</si>
  <si>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</si>
  <si>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</si>
  <si>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</si>
  <si>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</si>
  <si>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</si>
  <si>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</si>
  <si>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</si>
  <si>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</si>
  <si>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</si>
  <si>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</si>
  <si>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</si>
  <si>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</si>
  <si>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</si>
  <si>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</si>
  <si>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</si>
  <si>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</si>
  <si>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</si>
  <si>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</si>
  <si>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</si>
  <si>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</si>
  <si>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</si>
  <si>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</si>
  <si>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</si>
  <si>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</si>
  <si>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</si>
  <si>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</si>
  <si>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</si>
  <si>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</si>
  <si>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</si>
  <si>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</si>
  <si>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</si>
  <si>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</si>
  <si>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</si>
  <si>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</si>
  <si>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</si>
  <si>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</si>
  <si>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</si>
  <si>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</si>
  <si>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</si>
  <si>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</si>
  <si>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</si>
  <si>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</si>
  <si>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</si>
  <si>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</si>
  <si>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</si>
  <si>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</si>
  <si>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</si>
  <si>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</si>
  <si>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</si>
  <si>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</si>
  <si>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</si>
  <si>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</si>
  <si>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</si>
  <si>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</si>
  <si>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</si>
  <si>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</si>
  <si>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</si>
  <si>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</si>
  <si>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</si>
  <si>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</si>
  <si>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</si>
  <si>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</si>
  <si>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</si>
  <si>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</si>
  <si>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</si>
  <si>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</si>
  <si>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</si>
  <si>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</si>
  <si>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</si>
  <si>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</si>
  <si>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</si>
  <si>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</si>
  <si>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</si>
  <si>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</si>
  <si>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</si>
  <si>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</si>
  <si>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</si>
  <si>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</si>
  <si>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</si>
  <si>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</si>
  <si>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</si>
  <si>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</si>
  <si>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</si>
  <si>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</si>
  <si>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</si>
  <si>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</si>
  <si>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</si>
  <si>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</si>
  <si>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</si>
  <si>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</si>
  <si>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</si>
  <si>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</si>
  <si>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</si>
  <si>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</si>
  <si>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</si>
  <si>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</si>
  <si>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</si>
  <si>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</si>
  <si>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</si>
  <si>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</si>
  <si>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</si>
  <si>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</si>
  <si>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</si>
  <si>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</si>
  <si>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</si>
  <si>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</si>
  <si>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</si>
  <si>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</si>
  <si>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</si>
  <si>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</si>
  <si>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</si>
  <si>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</si>
  <si>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</si>
  <si>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</si>
  <si>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</si>
  <si>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</si>
  <si>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</si>
  <si>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</si>
  <si>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</si>
  <si>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</si>
  <si>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</si>
  <si>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</si>
  <si>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</si>
  <si>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</si>
  <si>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</si>
  <si>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</si>
  <si>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</si>
  <si>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</si>
  <si>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</si>
  <si>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</si>
  <si>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</si>
  <si>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</si>
  <si>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</si>
  <si>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</si>
  <si>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</si>
  <si>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</si>
  <si>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</si>
  <si>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</si>
  <si>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</si>
  <si>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</si>
  <si>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</si>
  <si>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</si>
  <si>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</si>
  <si>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</si>
  <si>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</si>
  <si>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</si>
  <si>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</si>
  <si>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</si>
  <si>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</si>
  <si>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</si>
  <si>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</si>
  <si>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</si>
  <si>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</si>
  <si>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</si>
  <si>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</si>
  <si>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</si>
  <si>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</si>
  <si>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</si>
  <si>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</si>
  <si>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</si>
  <si>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</si>
  <si>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</si>
  <si>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</si>
  <si>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</si>
  <si>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</si>
  <si>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</si>
  <si>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</si>
  <si>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</si>
  <si>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</si>
  <si>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</si>
  <si>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</si>
  <si>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</si>
  <si>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</si>
  <si>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</si>
  <si>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</si>
  <si>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</si>
  <si>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</si>
  <si>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</si>
  <si>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</si>
  <si>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</si>
  <si>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</si>
  <si>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</si>
  <si>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</si>
  <si>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</si>
  <si>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</si>
  <si>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</si>
  <si>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</si>
  <si>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</si>
  <si>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</si>
  <si>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</si>
  <si>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</si>
  <si>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</si>
  <si>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</si>
  <si>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</si>
  <si>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</si>
  <si>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</si>
  <si>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</si>
  <si>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</si>
  <si>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</si>
  <si>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</si>
  <si>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</si>
  <si>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</si>
  <si>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</si>
  <si>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</si>
  <si>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</si>
  <si>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</si>
  <si>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</si>
  <si>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</si>
  <si>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</si>
  <si>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</si>
  <si>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</si>
  <si>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</si>
  <si>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</si>
  <si>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</si>
  <si>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</si>
  <si>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</si>
  <si>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</si>
  <si>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</si>
  <si>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</si>
  <si>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</si>
  <si>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</si>
  <si>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</si>
  <si>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</si>
  <si>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</si>
  <si>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</si>
  <si>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</si>
  <si>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</si>
  <si>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</si>
  <si>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</si>
  <si>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</si>
  <si>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</si>
  <si>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</si>
  <si>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</si>
  <si>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</si>
  <si>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</si>
  <si>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</si>
  <si>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</si>
  <si>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</si>
  <si>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</si>
  <si>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</si>
  <si>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</si>
  <si>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</si>
  <si>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</si>
  <si>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</si>
  <si>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</si>
  <si>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</si>
  <si>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</si>
  <si>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</si>
  <si>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</si>
  <si>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</si>
  <si>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</si>
  <si>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</si>
  <si>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</si>
  <si>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</si>
  <si>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</si>
  <si>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</si>
  <si>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</si>
  <si>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</si>
  <si>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</si>
  <si>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</si>
  <si>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</si>
  <si>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</si>
  <si>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</si>
  <si>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</si>
  <si>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</si>
  <si>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</si>
  <si>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</si>
  <si>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</si>
  <si>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</si>
  <si>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</si>
  <si>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</si>
  <si>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</si>
  <si>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</si>
  <si>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</si>
  <si>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</si>
  <si>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</si>
  <si>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</si>
  <si>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</si>
  <si>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</si>
  <si>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</si>
  <si>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</si>
  <si>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</si>
  <si>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</si>
  <si>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</si>
  <si>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</si>
  <si>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</si>
  <si>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</si>
  <si>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</si>
  <si>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</si>
  <si>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</si>
  <si>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</si>
  <si>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</si>
  <si>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</si>
  <si>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</si>
  <si>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</si>
  <si>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</si>
  <si>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</si>
  <si>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</si>
  <si>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</si>
  <si>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</si>
  <si>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</si>
  <si>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</si>
  <si>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</si>
  <si>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</si>
  <si>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</si>
  <si>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</si>
  <si>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</si>
  <si>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</si>
  <si>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</si>
  <si>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</si>
  <si>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</si>
  <si>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</si>
  <si>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</si>
  <si>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</si>
  <si>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</si>
  <si>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</si>
  <si>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</si>
  <si>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</si>
  <si>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</si>
  <si>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</si>
  <si>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</si>
  <si>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</si>
  <si>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</si>
  <si>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</si>
  <si>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</si>
  <si>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</si>
  <si>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</si>
  <si>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</si>
  <si>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</si>
  <si>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</si>
  <si>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</si>
  <si>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</si>
  <si>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</si>
  <si>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</si>
  <si>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</si>
  <si>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</si>
  <si>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</si>
  <si>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</si>
  <si>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</si>
  <si>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</si>
  <si>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</si>
  <si>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</si>
  <si>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</si>
  <si>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</si>
  <si>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</si>
  <si>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</si>
  <si>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</si>
  <si>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</si>
  <si>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</si>
  <si>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</si>
  <si>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</si>
  <si>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</si>
  <si>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</si>
  <si>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</si>
  <si>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</si>
  <si>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</si>
  <si>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</si>
  <si>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</si>
  <si>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</si>
  <si>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</si>
  <si>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</si>
  <si>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</si>
  <si>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</si>
  <si>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</si>
  <si>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</si>
  <si>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</si>
  <si>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</si>
  <si>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</si>
  <si>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</si>
  <si>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</si>
  <si>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</si>
  <si>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</si>
  <si>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</si>
  <si>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</si>
  <si>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</si>
  <si>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</si>
  <si>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</si>
  <si>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</si>
  <si>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</si>
  <si>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</si>
  <si>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</si>
  <si>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</si>
  <si>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</si>
  <si>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</si>
  <si>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</si>
  <si>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</si>
  <si>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</si>
  <si>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</si>
  <si>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</si>
  <si>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</si>
  <si>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</si>
  <si>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</si>
  <si>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</si>
  <si>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</si>
  <si>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</si>
  <si>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</si>
  <si>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</si>
  <si>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</si>
  <si>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</si>
  <si>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</si>
  <si>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</si>
  <si>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</si>
  <si>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</si>
  <si>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</si>
  <si>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</si>
  <si>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</si>
  <si>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</si>
  <si>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</si>
  <si>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</si>
  <si>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</si>
  <si>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</si>
  <si>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</si>
  <si>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</si>
  <si>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</si>
  <si>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</si>
  <si>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</si>
  <si>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</si>
  <si>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</si>
  <si>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</si>
  <si>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</si>
  <si>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</si>
  <si>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</si>
  <si>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</si>
  <si>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</si>
  <si>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</si>
  <si>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</si>
  <si>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</si>
  <si>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</si>
  <si>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</si>
  <si>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</si>
  <si>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</si>
  <si>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</si>
  <si>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</si>
  <si>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</si>
  <si>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</si>
  <si>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</si>
  <si>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</si>
  <si>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</si>
  <si>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</si>
  <si>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</si>
  <si>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</si>
  <si>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</si>
  <si>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</si>
  <si>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</si>
  <si>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</si>
  <si>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</si>
  <si>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</si>
  <si>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</si>
  <si>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</si>
  <si>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</si>
  <si>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</si>
  <si>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</si>
  <si>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</si>
  <si>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</si>
  <si>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</si>
  <si>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</si>
  <si>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</si>
  <si>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</si>
  <si>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</si>
  <si>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</si>
  <si>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</si>
  <si>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</si>
  <si>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</si>
  <si>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</si>
  <si>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</si>
  <si>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</si>
  <si>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</si>
  <si>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</si>
  <si>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</si>
  <si>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</si>
  <si>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</si>
  <si>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</si>
  <si>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</si>
  <si>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</si>
  <si>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</si>
  <si>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</si>
  <si>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</si>
  <si>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</si>
  <si>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</si>
  <si>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</si>
  <si>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</si>
  <si>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</si>
  <si>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</si>
  <si>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</si>
  <si>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</si>
  <si>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</si>
  <si>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</si>
  <si>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</si>
  <si>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</si>
  <si>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</si>
  <si>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</si>
  <si>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</si>
  <si>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</si>
  <si>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</si>
  <si>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</si>
  <si>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</si>
  <si>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</si>
  <si>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</si>
  <si>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</si>
  <si>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</si>
  <si>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</si>
  <si>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</si>
  <si>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</si>
  <si>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</si>
  <si>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</si>
  <si>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</si>
  <si>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</si>
  <si>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</si>
  <si>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</si>
  <si>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</si>
  <si>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</si>
  <si>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</si>
  <si>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</si>
  <si>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</si>
  <si>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</si>
  <si>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</si>
  <si>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</si>
  <si>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</si>
  <si>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</si>
  <si>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</si>
  <si>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</si>
  <si>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</si>
  <si>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</si>
  <si>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</si>
  <si>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</si>
  <si>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</si>
  <si>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</si>
  <si>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</si>
  <si>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</si>
  <si>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</si>
  <si>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</si>
  <si>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</si>
  <si>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</si>
  <si>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</si>
  <si>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</si>
  <si>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</si>
  <si>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</si>
  <si>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</si>
  <si>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</si>
  <si>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</si>
  <si>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</si>
  <si>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</si>
  <si>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</si>
  <si>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</si>
  <si>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</si>
  <si>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</si>
  <si>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</si>
  <si>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</si>
  <si>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</si>
  <si>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</si>
  <si>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</si>
  <si>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</si>
  <si>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</si>
  <si>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</si>
  <si>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</si>
  <si>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</si>
  <si>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</si>
  <si>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</si>
  <si>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</si>
  <si>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</si>
  <si>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</si>
  <si>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</si>
  <si>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</si>
  <si>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</si>
  <si>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</si>
  <si>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</si>
  <si>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</si>
  <si>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</si>
  <si>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</si>
  <si>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</si>
  <si>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</si>
  <si>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</si>
  <si>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</si>
  <si>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</si>
  <si>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</si>
  <si>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</si>
  <si>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</si>
  <si>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</si>
  <si>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</si>
  <si>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</si>
  <si>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</si>
  <si>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</si>
  <si>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</si>
  <si>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</si>
  <si>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</si>
  <si>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</si>
  <si>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</si>
  <si>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</si>
  <si>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</si>
  <si>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</si>
  <si>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</si>
  <si>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</si>
  <si>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</si>
  <si>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</si>
  <si>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</si>
  <si>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</si>
  <si>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</si>
  <si>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</si>
  <si>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</si>
  <si>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</si>
  <si>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</si>
  <si>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</si>
  <si>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</si>
  <si>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</si>
  <si>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</si>
  <si>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</si>
  <si>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</si>
  <si>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</si>
  <si>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</si>
  <si>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</si>
  <si>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</si>
  <si>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</si>
  <si>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</si>
  <si>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</si>
  <si>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</si>
  <si>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</si>
  <si>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</si>
  <si>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</si>
  <si>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</si>
  <si>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</si>
  <si>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</si>
  <si>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</si>
  <si>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</si>
  <si>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</si>
  <si>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</si>
  <si>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</si>
  <si>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</si>
  <si>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</si>
  <si>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</si>
  <si>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</si>
  <si>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</si>
  <si>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</si>
  <si>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</si>
  <si>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</si>
  <si>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</si>
  <si>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</si>
  <si>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</si>
  <si>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</si>
  <si>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</si>
  <si>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</si>
  <si>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</si>
  <si>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</si>
  <si>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</si>
  <si>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</si>
  <si>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</si>
  <si>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</si>
  <si>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</si>
  <si>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</si>
  <si>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</si>
  <si>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</si>
  <si>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</si>
  <si>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</si>
  <si>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</si>
  <si>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</si>
  <si>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</si>
  <si>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</si>
  <si>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</si>
  <si>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</si>
  <si>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</si>
  <si>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</si>
  <si>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</si>
  <si>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</si>
  <si>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</si>
  <si>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</si>
  <si>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</si>
  <si>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</si>
  <si>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</si>
  <si>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</si>
  <si>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</si>
  <si>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</si>
  <si>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</si>
  <si>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</si>
  <si>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</si>
  <si>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</si>
  <si>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</si>
  <si>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</si>
  <si>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</si>
  <si>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</si>
  <si>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</si>
  <si>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</si>
  <si>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</si>
  <si>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</si>
  <si>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</si>
  <si>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</si>
  <si>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</si>
  <si>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</si>
  <si>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</si>
  <si>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</si>
  <si>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</si>
  <si>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</si>
  <si>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</si>
  <si>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</si>
  <si>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</si>
  <si>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</si>
  <si>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</si>
  <si>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</si>
  <si>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</si>
  <si>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</si>
  <si>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</si>
  <si>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</si>
  <si>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</si>
  <si>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</si>
  <si>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</si>
  <si>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</si>
  <si>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</si>
  <si>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</si>
  <si>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</si>
  <si>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</si>
  <si>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</si>
  <si>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</si>
  <si>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</si>
  <si>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</si>
  <si>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</si>
  <si>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</si>
  <si>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</si>
  <si>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</si>
  <si>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</si>
  <si>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</si>
  <si>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</si>
  <si>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</si>
  <si>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</si>
  <si>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</si>
  <si>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</si>
  <si>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</si>
  <si>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</si>
  <si>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</si>
  <si>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</si>
  <si>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</si>
  <si>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</si>
  <si>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</si>
  <si>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</si>
  <si>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</si>
  <si>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</si>
  <si>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</si>
  <si>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</si>
  <si>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</si>
  <si>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</si>
  <si>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</si>
  <si>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</si>
  <si>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</si>
  <si>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</si>
  <si>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</si>
  <si>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</si>
  <si>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</si>
  <si>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</si>
  <si>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</si>
  <si>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</si>
  <si>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</si>
  <si>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</si>
  <si>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</si>
  <si>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</si>
  <si>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</si>
  <si>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</si>
  <si>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</si>
  <si>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</si>
  <si>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</si>
  <si>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</si>
  <si>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</si>
  <si>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</si>
  <si>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</si>
  <si>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</si>
  <si>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</si>
  <si>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</si>
  <si>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</si>
  <si>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</si>
  <si>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</si>
  <si>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</si>
  <si>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</si>
  <si>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</si>
  <si>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</si>
  <si>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</si>
  <si>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</si>
  <si>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</si>
  <si>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</si>
  <si>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</si>
  <si>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</si>
  <si>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</si>
  <si>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</si>
  <si>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</si>
  <si>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</si>
  <si>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</si>
  <si>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</si>
  <si>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</si>
  <si>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</si>
  <si>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</si>
  <si>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</si>
  <si>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</si>
  <si>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</si>
  <si>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</si>
  <si>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</si>
  <si>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</si>
  <si>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</si>
  <si>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</si>
  <si>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</si>
  <si>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</si>
  <si>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</si>
  <si>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</si>
  <si>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</si>
  <si>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</si>
  <si>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</si>
  <si>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</si>
  <si>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</si>
  <si>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</si>
  <si>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</si>
  <si>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</si>
  <si>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</si>
  <si>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</si>
  <si>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</si>
  <si>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</si>
  <si>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</si>
  <si>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</si>
  <si>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</si>
  <si>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</si>
  <si>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</si>
  <si>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</si>
  <si>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</si>
  <si>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</si>
  <si>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</si>
  <si>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</si>
  <si>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</si>
  <si>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</si>
  <si>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</si>
  <si>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</si>
  <si>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</si>
  <si>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</si>
  <si>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</si>
  <si>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</si>
  <si>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</si>
  <si>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</si>
  <si>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</si>
  <si>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</si>
  <si>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</si>
  <si>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</si>
  <si>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</si>
  <si>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</si>
  <si>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</si>
  <si>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</si>
  <si>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</si>
  <si>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</si>
  <si>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</si>
  <si>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</si>
  <si>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</si>
  <si>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</si>
  <si>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</si>
  <si>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</si>
  <si>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</si>
  <si>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</si>
  <si>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</si>
  <si>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</si>
  <si>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</si>
  <si>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</si>
  <si>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</si>
  <si>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</si>
  <si>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</si>
  <si>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</si>
  <si>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</si>
  <si>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</si>
  <si>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</si>
  <si>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</si>
  <si>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</si>
  <si>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</si>
  <si>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</si>
  <si>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</si>
  <si>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</si>
  <si>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</si>
  <si>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</si>
  <si>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</si>
  <si>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</si>
  <si>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</si>
  <si>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</si>
  <si>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</si>
  <si>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</si>
  <si>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</si>
  <si>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</si>
  <si>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</si>
  <si>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</si>
  <si>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</si>
  <si>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</si>
  <si>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</si>
  <si>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</si>
  <si>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</si>
  <si>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</si>
  <si>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</si>
  <si>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</si>
  <si>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</si>
  <si>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</si>
  <si>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</si>
  <si>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</si>
  <si>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</si>
  <si>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</si>
  <si>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</si>
  <si>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</si>
  <si>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</si>
  <si>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</si>
  <si>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</si>
  <si>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</si>
  <si>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</si>
  <si>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</si>
  <si>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</si>
  <si>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</si>
  <si>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</si>
  <si>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</si>
  <si>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</si>
  <si>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</si>
  <si>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</si>
  <si>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</si>
  <si>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</si>
  <si>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</si>
  <si>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</si>
  <si>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</si>
  <si>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</si>
  <si>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</si>
  <si>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</si>
  <si>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</si>
  <si>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</si>
  <si>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</si>
  <si>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</si>
  <si>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</si>
  <si>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</si>
  <si>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</si>
  <si>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</si>
  <si>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</si>
  <si>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</si>
  <si>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</si>
  <si>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</si>
  <si>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</si>
  <si>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</si>
  <si>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</si>
  <si>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</si>
  <si>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</si>
  <si>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</si>
  <si>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</si>
  <si>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</si>
  <si>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</si>
  <si>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</si>
  <si>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</si>
  <si>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</si>
  <si>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</si>
  <si>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</si>
  <si>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</si>
  <si>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</si>
  <si>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</si>
  <si>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</si>
  <si>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</si>
  <si>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</si>
  <si>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</si>
  <si>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</si>
  <si>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</si>
  <si>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</si>
  <si>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</si>
  <si>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</si>
  <si>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</si>
  <si>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</si>
  <si>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</si>
  <si>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</si>
  <si>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</si>
  <si>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</si>
  <si>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</si>
  <si>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</si>
  <si>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</si>
  <si>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</si>
  <si>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</si>
  <si>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</si>
  <si>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</si>
  <si>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</si>
  <si>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</si>
  <si>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</si>
  <si>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</si>
  <si>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</si>
  <si>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</si>
  <si>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</si>
  <si>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</si>
  <si>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</si>
  <si>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</si>
  <si>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</si>
  <si>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</si>
  <si>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</si>
  <si>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</si>
  <si>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</si>
  <si>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</si>
  <si>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</si>
  <si>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</si>
  <si>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</si>
  <si>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</si>
  <si>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</si>
  <si>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</si>
  <si>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</si>
  <si>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</si>
  <si>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</si>
  <si>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</si>
  <si>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</si>
  <si>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</si>
  <si>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</si>
  <si>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</si>
  <si>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</si>
  <si>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</si>
  <si>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</si>
  <si>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</si>
  <si>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</si>
  <si>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</si>
  <si>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</si>
  <si>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</si>
  <si>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</si>
  <si>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</si>
  <si>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</si>
  <si>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</si>
  <si>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</si>
  <si>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</si>
  <si>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</si>
  <si>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</si>
  <si>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</si>
  <si>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</si>
  <si>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</si>
  <si>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</si>
  <si>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</si>
  <si>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</si>
  <si>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</si>
  <si>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</si>
  <si>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</si>
  <si>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</si>
  <si>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</si>
  <si>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</si>
  <si>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</si>
  <si>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</si>
  <si>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</si>
  <si>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</si>
  <si>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</si>
  <si>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</si>
  <si>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</si>
  <si>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</si>
  <si>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</si>
  <si>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</si>
  <si>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</si>
  <si>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</si>
  <si>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</si>
  <si>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</si>
  <si>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</si>
  <si>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</si>
  <si>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</si>
  <si>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</si>
  <si>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</si>
  <si>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</si>
  <si>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</si>
  <si>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</si>
  <si>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</si>
  <si>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</si>
  <si>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</si>
  <si>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</si>
  <si>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</si>
  <si>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</si>
  <si>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</si>
  <si>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</si>
  <si>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</si>
  <si>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</si>
  <si>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</si>
  <si>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</si>
  <si>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</si>
  <si>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</si>
  <si>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</si>
  <si>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</si>
  <si>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</si>
  <si>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</si>
  <si>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</si>
  <si>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</si>
  <si>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</si>
  <si>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</si>
  <si>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</si>
  <si>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</si>
  <si>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</si>
  <si>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</si>
  <si>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</si>
  <si>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</si>
  <si>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</si>
  <si>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</si>
  <si>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</si>
  <si>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</si>
  <si>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</si>
  <si>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</si>
  <si>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</si>
  <si>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</si>
  <si>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</si>
  <si>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</si>
  <si>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</si>
  <si>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</si>
  <si>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</si>
  <si>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</si>
  <si>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</si>
  <si>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</si>
  <si>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</si>
  <si>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</si>
  <si>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</si>
  <si>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</si>
  <si>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</si>
  <si>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</si>
  <si>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</si>
  <si>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</si>
  <si>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</si>
  <si>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</si>
  <si>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</si>
  <si>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</si>
  <si>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</si>
  <si>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</si>
  <si>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</si>
  <si>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</si>
  <si>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</si>
  <si>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</si>
  <si>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</si>
  <si>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</si>
  <si>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</si>
  <si>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</si>
  <si>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</si>
  <si>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</si>
  <si>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</si>
  <si>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</si>
  <si>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</si>
  <si>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</si>
  <si>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</si>
  <si>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</si>
  <si>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</si>
  <si>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</si>
  <si>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</si>
  <si>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</si>
  <si>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</si>
  <si>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</si>
  <si>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</si>
  <si>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</si>
  <si>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</si>
  <si>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</si>
  <si>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</si>
  <si>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</si>
  <si>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</si>
  <si>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</si>
  <si>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</si>
  <si>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</si>
  <si>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</si>
  <si>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</si>
  <si>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</si>
  <si>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</si>
  <si>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</si>
  <si>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</si>
  <si>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</si>
  <si>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</si>
  <si>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</si>
  <si>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</si>
  <si>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</si>
  <si>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</si>
  <si>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</si>
  <si>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</si>
  <si>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</si>
  <si>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</si>
  <si>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</si>
  <si>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</si>
  <si>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</si>
  <si>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</si>
  <si>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</si>
  <si>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</si>
  <si>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</si>
  <si>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</si>
  <si>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</si>
  <si>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</si>
  <si>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</si>
  <si>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</si>
  <si>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</si>
  <si>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</si>
  <si>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</si>
  <si>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</si>
  <si>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</si>
  <si>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</si>
  <si>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</si>
  <si>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</si>
  <si>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</si>
  <si>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</si>
  <si>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</si>
  <si>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</si>
  <si>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</si>
  <si>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</si>
  <si>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</si>
  <si>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</si>
  <si>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</si>
  <si>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</si>
  <si>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</si>
  <si>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</si>
  <si>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</si>
  <si>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</si>
  <si>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</si>
  <si>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</si>
  <si>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</si>
  <si>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</si>
  <si>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</si>
  <si>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</si>
  <si>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</si>
  <si>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</si>
  <si>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</si>
  <si>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</si>
  <si>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</si>
  <si>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</si>
  <si>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</si>
  <si>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</si>
  <si>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</si>
  <si>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</si>
  <si>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</si>
  <si>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</si>
  <si>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</si>
  <si>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</si>
  <si>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</si>
  <si>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</si>
  <si>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</si>
  <si>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</si>
  <si>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</si>
  <si>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</si>
  <si>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</si>
  <si>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</si>
  <si>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</si>
  <si>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</si>
  <si>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</si>
  <si>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</si>
  <si>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</si>
  <si>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</si>
  <si>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</si>
  <si>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</si>
  <si>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</si>
  <si>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</si>
  <si>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</si>
  <si>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</si>
  <si>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</si>
  <si>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</si>
  <si>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</si>
  <si>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</si>
  <si>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</si>
  <si>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</si>
  <si>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</si>
  <si>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</si>
  <si>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</si>
  <si>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</si>
  <si>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</si>
  <si>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</si>
  <si>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</si>
  <si>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</si>
  <si>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</si>
  <si>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</si>
  <si>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</si>
  <si>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</si>
  <si>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</si>
  <si>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</si>
  <si>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</si>
  <si>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</si>
  <si>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</si>
  <si>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</si>
  <si>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</si>
  <si>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</si>
  <si>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</si>
  <si>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</si>
  <si>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</si>
  <si>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</si>
  <si>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</si>
  <si>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</si>
  <si>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</si>
  <si>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</si>
  <si>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</si>
  <si>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</si>
  <si>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</si>
  <si>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</si>
  <si>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</si>
  <si>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</si>
  <si>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</si>
  <si>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</si>
  <si>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</si>
  <si>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</si>
  <si>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</si>
  <si>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</si>
  <si>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</si>
  <si>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</si>
  <si>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</si>
  <si>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</si>
  <si>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</si>
  <si>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</si>
  <si>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</si>
  <si>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</si>
  <si>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</si>
  <si>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</si>
  <si>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</si>
  <si>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</si>
  <si>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</si>
  <si>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</si>
  <si>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</si>
  <si>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</si>
  <si>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</si>
  <si>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</si>
  <si>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</si>
  <si>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</si>
  <si>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</si>
  <si>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</si>
  <si>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</si>
  <si>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</si>
  <si>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</si>
  <si>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</si>
  <si>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</si>
  <si>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</si>
  <si>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</si>
  <si>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</si>
  <si>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</si>
  <si>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</si>
  <si>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</si>
  <si>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</si>
  <si>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</si>
  <si>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</si>
  <si>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</si>
  <si>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</si>
  <si>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</si>
  <si>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</si>
  <si>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</si>
  <si>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</si>
  <si>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</si>
  <si>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</si>
  <si>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</si>
  <si>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</si>
  <si>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</si>
  <si>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</si>
  <si>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</si>
  <si>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</si>
  <si>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</si>
  <si>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</si>
  <si>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</si>
  <si>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</si>
  <si>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</si>
  <si>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</si>
  <si>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</si>
  <si>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</si>
  <si>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</si>
  <si>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</si>
  <si>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</si>
  <si>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</si>
  <si>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</si>
  <si>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</si>
  <si>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</si>
  <si>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</si>
  <si>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</si>
  <si>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</si>
  <si>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</si>
  <si>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</si>
  <si>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</si>
  <si>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</si>
  <si>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</si>
  <si>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</si>
  <si>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</si>
  <si>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</si>
  <si>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</si>
  <si>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</si>
  <si>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</si>
  <si>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</si>
  <si>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</si>
  <si>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</si>
  <si>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</si>
  <si>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</si>
  <si>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</si>
  <si>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</si>
  <si>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</si>
  <si>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</si>
  <si>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</si>
  <si>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</si>
  <si>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</si>
  <si>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</si>
  <si>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</si>
  <si>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</si>
  <si>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</si>
  <si>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</si>
  <si>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</si>
  <si>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</si>
  <si>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</si>
  <si>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</si>
  <si>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</si>
  <si>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</si>
  <si>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</si>
  <si>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</si>
  <si>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</si>
  <si>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</si>
  <si>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</si>
  <si>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</si>
  <si>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</si>
  <si>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</si>
  <si>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</si>
  <si>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</si>
  <si>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</si>
  <si>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</si>
  <si>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</si>
  <si>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</si>
  <si>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</si>
  <si>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</si>
  <si>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</si>
  <si>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</si>
  <si>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</si>
  <si>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</si>
  <si>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</si>
  <si>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</si>
  <si>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</si>
  <si>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</si>
  <si>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</si>
  <si>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</si>
  <si>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</si>
  <si>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</si>
  <si>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</si>
  <si>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</si>
  <si>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</si>
  <si>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</si>
  <si>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</si>
  <si>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</si>
  <si>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</si>
  <si>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</si>
  <si>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</si>
  <si>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</si>
  <si>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</si>
  <si>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</si>
  <si>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</si>
  <si>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</si>
  <si>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</si>
  <si>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</si>
  <si>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</si>
  <si>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</si>
  <si>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</si>
  <si>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</si>
  <si>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</si>
  <si>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</si>
  <si>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</si>
  <si>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</si>
  <si>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</si>
  <si>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</si>
  <si>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</si>
  <si>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</si>
  <si>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</si>
  <si>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</si>
  <si>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</si>
  <si>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</si>
  <si>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</si>
  <si>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</si>
  <si>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</si>
  <si>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</si>
  <si>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</si>
  <si>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</si>
  <si>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</si>
  <si>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</si>
  <si>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</si>
  <si>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</si>
  <si>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</si>
  <si>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</si>
  <si>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</si>
  <si>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</si>
  <si>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</si>
  <si>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</si>
  <si>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</si>
  <si>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</si>
  <si>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</si>
  <si>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</si>
  <si>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</si>
  <si>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</si>
  <si>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</si>
  <si>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</si>
  <si>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</si>
  <si>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</si>
  <si>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</si>
  <si>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</si>
  <si>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</si>
  <si>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</si>
  <si>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</si>
  <si>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</si>
  <si>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</si>
  <si>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</si>
  <si>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</si>
  <si>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</si>
  <si>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</si>
  <si>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</si>
  <si>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</si>
  <si>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</si>
  <si>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</si>
  <si>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</si>
  <si>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</si>
  <si>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</si>
  <si>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</si>
  <si>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</si>
  <si>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</si>
  <si>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</si>
  <si>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</si>
  <si>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</si>
  <si>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</si>
  <si>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</si>
  <si>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</si>
  <si>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</si>
  <si>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</si>
  <si>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</si>
  <si>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</si>
  <si>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</si>
  <si>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</si>
  <si>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</si>
  <si>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</si>
  <si>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</si>
  <si>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</si>
  <si>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</si>
  <si>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</si>
  <si>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</si>
  <si>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</si>
  <si>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</si>
  <si>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</si>
  <si>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</si>
  <si>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</si>
  <si>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</si>
  <si>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</si>
  <si>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</si>
  <si>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</si>
  <si>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</si>
  <si>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</si>
  <si>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</si>
  <si>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</si>
  <si>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</si>
  <si>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</si>
  <si>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</si>
  <si>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</si>
  <si>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</si>
  <si>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</si>
  <si>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</si>
  <si>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</si>
  <si>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</si>
  <si>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</si>
  <si>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</si>
  <si>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</si>
  <si>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</si>
  <si>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</si>
  <si>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</si>
  <si>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</si>
  <si>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</si>
  <si>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</si>
  <si>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</si>
  <si>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</si>
  <si>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</si>
  <si>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</si>
  <si>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</si>
  <si>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</si>
  <si>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</si>
  <si>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</si>
  <si>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</si>
  <si>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</si>
  <si>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</si>
  <si>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</si>
  <si>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</si>
  <si>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</si>
  <si>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</si>
  <si>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</si>
  <si>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</si>
  <si>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</si>
  <si>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</si>
  <si>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</si>
  <si>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</si>
  <si>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</si>
  <si>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</si>
  <si>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</si>
  <si>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</si>
  <si>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</si>
  <si>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</si>
  <si>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</si>
  <si>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</si>
  <si>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</si>
  <si>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</si>
  <si>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</si>
  <si>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</si>
  <si>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</si>
  <si>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</si>
  <si>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</si>
  <si>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</si>
  <si>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</si>
  <si>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</si>
  <si>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</si>
  <si>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</si>
  <si>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</si>
  <si>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</si>
  <si>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</si>
  <si>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</si>
  <si>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</si>
  <si>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</si>
  <si>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</si>
  <si>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</si>
  <si>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</si>
  <si>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</si>
  <si>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</si>
  <si>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</si>
  <si>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</si>
  <si>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</si>
  <si>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</si>
  <si>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</si>
  <si>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</si>
  <si>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</si>
  <si>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</si>
  <si>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</si>
  <si>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</si>
  <si>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</si>
  <si>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</si>
  <si>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</si>
  <si>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</si>
  <si>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</si>
  <si>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</si>
  <si>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</si>
  <si>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</si>
  <si>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</si>
  <si>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</si>
  <si>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</si>
  <si>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</si>
  <si>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</si>
  <si>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</si>
  <si>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</si>
  <si>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</si>
  <si>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</si>
  <si>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</si>
  <si>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</si>
  <si>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</si>
  <si>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</si>
  <si>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</si>
  <si>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</si>
  <si>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</si>
  <si>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</si>
  <si>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</si>
  <si>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</si>
  <si>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</si>
  <si>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</si>
  <si>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</si>
  <si>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</si>
  <si>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</si>
  <si>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</si>
  <si>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</si>
  <si>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</si>
  <si>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</si>
  <si>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</si>
  <si>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</si>
  <si>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</si>
  <si>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</si>
  <si>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</si>
  <si>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</si>
  <si>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</si>
  <si>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</si>
  <si>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</si>
  <si>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</si>
  <si>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</si>
  <si>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</si>
  <si>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</si>
  <si>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</si>
  <si>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</si>
  <si>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</si>
  <si>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</si>
  <si>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</si>
  <si>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</si>
  <si>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</si>
  <si>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</si>
  <si>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</si>
  <si>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</si>
  <si>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</si>
  <si>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</si>
  <si>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</si>
  <si>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</si>
  <si>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</si>
  <si>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</si>
  <si>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</si>
  <si>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</si>
  <si>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</si>
  <si>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</si>
  <si>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</si>
  <si>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</si>
  <si>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</si>
  <si>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</si>
  <si>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</si>
  <si>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</si>
  <si>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</si>
  <si>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</si>
  <si>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</si>
  <si>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</si>
  <si>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</si>
  <si>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</si>
  <si>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</si>
  <si>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</si>
  <si>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</si>
  <si>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</si>
  <si>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</si>
  <si>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</si>
  <si>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</si>
  <si>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</si>
  <si>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</si>
  <si>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</si>
  <si>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</si>
  <si>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</si>
  <si>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</si>
  <si>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</si>
  <si>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</si>
  <si>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</si>
  <si>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</si>
  <si>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</si>
  <si>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</si>
  <si>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</si>
  <si>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</si>
  <si>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</si>
  <si>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</si>
  <si>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</si>
  <si>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</si>
  <si>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</si>
  <si>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</si>
  <si>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</si>
  <si>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</si>
  <si>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</si>
  <si>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</si>
  <si>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</si>
  <si>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</si>
  <si>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</si>
  <si>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</si>
  <si>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</si>
  <si>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</si>
  <si>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</si>
  <si>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</si>
  <si>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</si>
  <si>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</si>
  <si>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</si>
  <si>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</si>
  <si>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</si>
  <si>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</si>
  <si>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</si>
  <si>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</si>
  <si>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</si>
  <si>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</si>
  <si>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</si>
  <si>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</si>
  <si>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</si>
  <si>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</si>
  <si>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</si>
  <si>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</si>
  <si>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</si>
  <si>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</si>
  <si>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</si>
  <si>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</si>
  <si>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</si>
  <si>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</si>
  <si>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</si>
  <si>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</si>
  <si>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</si>
  <si>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</si>
  <si>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</si>
  <si>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</si>
  <si>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</si>
  <si>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</si>
  <si>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</si>
  <si>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</si>
  <si>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</si>
  <si>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</si>
  <si>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</si>
  <si>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</si>
  <si>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</si>
  <si>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</si>
  <si>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</si>
  <si>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</si>
  <si>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</si>
  <si>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</si>
  <si>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</si>
  <si>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</si>
  <si>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</si>
  <si>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</si>
  <si>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</si>
  <si>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</si>
  <si>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</si>
  <si>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</si>
  <si>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</si>
  <si>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</si>
  <si>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</si>
  <si>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</si>
  <si>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</si>
  <si>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</si>
  <si>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</si>
  <si>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</si>
  <si>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</si>
  <si>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</si>
  <si>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</si>
  <si>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</si>
  <si>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</si>
  <si>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</si>
  <si>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</si>
  <si>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</si>
  <si>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</si>
  <si>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</si>
  <si>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</si>
  <si>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</si>
  <si>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</si>
  <si>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</si>
  <si>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</si>
  <si>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</si>
  <si>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</si>
  <si>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</si>
  <si>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</si>
  <si>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</si>
  <si>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</si>
  <si>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</si>
  <si>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</si>
  <si>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</si>
  <si>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</si>
  <si>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</si>
  <si>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</si>
  <si>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</si>
  <si>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</si>
  <si>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</si>
  <si>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</si>
  <si>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</si>
  <si>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</si>
  <si>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</si>
  <si>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</si>
  <si>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</si>
  <si>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</si>
  <si>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</si>
  <si>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</si>
  <si>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</si>
  <si>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</si>
  <si>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</si>
  <si>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</si>
  <si>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</si>
  <si>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</si>
  <si>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</si>
  <si>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</si>
  <si>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</si>
  <si>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</si>
  <si>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</si>
  <si>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</si>
  <si>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</si>
  <si>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</si>
  <si>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</si>
  <si>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</si>
  <si>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</si>
  <si>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</si>
  <si>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</si>
  <si>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</si>
  <si>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</si>
  <si>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</si>
  <si>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</si>
  <si>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</si>
  <si>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</si>
  <si>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</si>
  <si>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</si>
  <si>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</si>
  <si>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</si>
  <si>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</si>
  <si>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</si>
  <si>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</si>
  <si>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</si>
  <si>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</si>
  <si>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</si>
  <si>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</si>
  <si>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</si>
  <si>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</si>
  <si>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</si>
  <si>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</si>
  <si>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</si>
  <si>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</si>
  <si>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</si>
  <si>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</si>
  <si>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</si>
  <si>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</si>
  <si>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</si>
  <si>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</si>
  <si>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</si>
  <si>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</si>
  <si>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</si>
  <si>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</si>
  <si>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</si>
  <si>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</si>
  <si>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</si>
  <si>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</si>
  <si>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</si>
  <si>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</si>
  <si>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</si>
  <si>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</si>
  <si>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</si>
  <si>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</si>
  <si>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</si>
  <si>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</si>
  <si>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</si>
  <si>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</si>
  <si>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</si>
  <si>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</si>
  <si>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</si>
  <si>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</si>
  <si>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</si>
  <si>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</si>
  <si>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</si>
  <si>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</si>
  <si>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</si>
  <si>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</si>
  <si>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</si>
  <si>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</si>
  <si>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</si>
  <si>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</si>
  <si>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</si>
  <si>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</si>
  <si>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</si>
  <si>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</si>
  <si>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</si>
  <si>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</si>
  <si>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</si>
  <si>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</si>
  <si>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</si>
  <si>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</si>
  <si>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</si>
  <si>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</si>
  <si>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</si>
  <si>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</si>
  <si>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</si>
  <si>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</si>
  <si>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</si>
  <si>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</si>
  <si>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</si>
  <si>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</si>
  <si>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</si>
  <si>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</si>
  <si>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</si>
  <si>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</si>
  <si>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</si>
  <si>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</si>
  <si>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</si>
  <si>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</si>
  <si>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</si>
  <si>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</si>
  <si>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</si>
  <si>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</si>
  <si>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</si>
  <si>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</si>
  <si>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</si>
  <si>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</si>
  <si>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</si>
  <si>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</si>
  <si>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</si>
  <si>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</si>
  <si>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</si>
  <si>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</si>
  <si>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</si>
  <si>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</si>
  <si>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</si>
  <si>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</si>
  <si>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</si>
  <si>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</si>
  <si>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</si>
  <si>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</si>
  <si>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</si>
  <si>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</si>
  <si>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</si>
  <si>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</si>
  <si>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</si>
  <si>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</si>
  <si>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</si>
  <si>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</si>
  <si>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</si>
  <si>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</si>
  <si>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</si>
  <si>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</si>
  <si>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</si>
  <si>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</si>
  <si>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</si>
  <si>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</si>
  <si>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</si>
  <si>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</si>
  <si>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</si>
  <si>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</si>
  <si>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</si>
  <si>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</si>
  <si>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</si>
  <si>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</si>
  <si>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</si>
  <si>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</si>
  <si>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</si>
  <si>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</si>
  <si>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</si>
  <si>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</si>
  <si>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</si>
  <si>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</si>
  <si>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</si>
  <si>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</si>
  <si>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</si>
  <si>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</si>
  <si>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</si>
  <si>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</si>
  <si>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</si>
  <si>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</si>
  <si>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</si>
  <si>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</si>
  <si>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</si>
  <si>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</si>
  <si>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</si>
  <si>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</si>
  <si>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</si>
  <si>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</si>
  <si>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</si>
  <si>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</si>
  <si>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</si>
  <si>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</si>
  <si>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</si>
  <si>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</si>
  <si>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</si>
  <si>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</si>
  <si>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</si>
  <si>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</si>
  <si>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</si>
  <si>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</si>
  <si>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</si>
  <si>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</si>
  <si>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</si>
  <si>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</si>
  <si>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</si>
  <si>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</si>
  <si>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</si>
  <si>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</si>
  <si>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</si>
  <si>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</si>
  <si>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</si>
  <si>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</si>
  <si>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</si>
  <si>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</si>
  <si>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</si>
  <si>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</si>
  <si>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</si>
  <si>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</si>
  <si>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</si>
  <si>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</si>
  <si>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</si>
  <si>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</si>
  <si>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</si>
  <si>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</si>
  <si>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</si>
  <si>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</si>
  <si>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</si>
  <si>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</si>
  <si>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</si>
  <si>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</si>
  <si>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</si>
  <si>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</si>
  <si>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</si>
  <si>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</si>
  <si>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</si>
  <si>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</si>
  <si>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</si>
  <si>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</si>
  <si>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</si>
  <si>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</si>
  <si>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</si>
  <si>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</si>
  <si>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</si>
  <si>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</si>
  <si>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</si>
  <si>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</si>
  <si>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</si>
  <si>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</si>
  <si>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</si>
  <si>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</si>
  <si>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</si>
  <si>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</si>
  <si>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</si>
  <si>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</si>
  <si>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</si>
  <si>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</si>
  <si>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</si>
  <si>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</si>
  <si>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</si>
  <si>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</si>
  <si>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</si>
  <si>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</si>
  <si>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</si>
  <si>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</si>
  <si>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</si>
  <si>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</si>
  <si>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</si>
  <si>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</si>
  <si>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</si>
  <si>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</si>
  <si>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</si>
  <si>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</si>
  <si>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</si>
  <si>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</si>
  <si>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</si>
  <si>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</si>
  <si>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</si>
  <si>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</si>
  <si>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</si>
  <si>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</si>
  <si>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</si>
  <si>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</si>
  <si>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</si>
  <si>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</si>
  <si>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</si>
  <si>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</si>
  <si>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</si>
  <si>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</si>
  <si>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</si>
  <si>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</si>
  <si>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</si>
  <si>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</si>
  <si>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</si>
  <si>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</si>
  <si>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</si>
  <si>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</si>
  <si>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</si>
  <si>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</si>
  <si>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</si>
  <si>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</si>
  <si>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</si>
  <si>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</si>
  <si>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</si>
  <si>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</si>
  <si>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</si>
  <si>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</si>
  <si>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</si>
  <si>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</si>
  <si>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</si>
  <si>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</si>
  <si>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</si>
  <si>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</si>
  <si>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</si>
  <si>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</si>
  <si>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</si>
  <si>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</si>
  <si>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</si>
  <si>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</si>
  <si>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</si>
  <si>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</si>
  <si>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</si>
  <si>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</si>
  <si>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</si>
  <si>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</si>
  <si>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</si>
  <si>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</si>
  <si>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</si>
  <si>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</si>
  <si>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</si>
  <si>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</si>
  <si>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</si>
  <si>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</si>
  <si>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</si>
  <si>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</si>
  <si>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</si>
  <si>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</si>
  <si>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</si>
  <si>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</si>
  <si>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</si>
  <si>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</si>
  <si>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</si>
  <si>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</si>
  <si>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</si>
  <si>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</si>
  <si>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</si>
  <si>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</si>
  <si>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</si>
  <si>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</si>
  <si>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</si>
  <si>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</si>
  <si>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</si>
  <si>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</si>
  <si>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</si>
  <si>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</si>
  <si>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</si>
  <si>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</si>
  <si>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</si>
  <si>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</si>
  <si>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</si>
  <si>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</si>
  <si>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</si>
  <si>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</si>
  <si>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</si>
  <si>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</si>
  <si>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</si>
  <si>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</si>
  <si>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</si>
  <si>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</si>
  <si>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</si>
  <si>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</si>
  <si>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</si>
  <si>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</si>
  <si>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</si>
  <si>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</si>
  <si>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</si>
  <si>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</si>
  <si>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</si>
  <si>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</si>
  <si>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</si>
  <si>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</si>
  <si>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</si>
  <si>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</si>
  <si>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</si>
  <si>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</si>
  <si>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</si>
  <si>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</si>
  <si>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</si>
  <si>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</si>
  <si>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</si>
  <si>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</si>
  <si>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</si>
  <si>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</si>
  <si>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</si>
  <si>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</si>
  <si>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</si>
  <si>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</si>
  <si>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</si>
  <si>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</si>
  <si>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</si>
  <si>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</si>
  <si>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</si>
  <si>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</si>
  <si>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</si>
  <si>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</si>
  <si>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</si>
  <si>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</si>
  <si>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</si>
  <si>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</si>
  <si>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</si>
  <si>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</si>
  <si>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</si>
  <si>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</si>
  <si>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</si>
  <si>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</si>
  <si>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</si>
  <si>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</si>
  <si>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</si>
  <si>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</si>
  <si>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</si>
  <si>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</si>
  <si>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</si>
  <si>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</si>
  <si>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</si>
  <si>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</si>
  <si>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</si>
  <si>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</si>
  <si>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</si>
  <si>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</si>
  <si>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</si>
  <si>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</si>
  <si>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</si>
  <si>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</si>
  <si>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</si>
  <si>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</si>
  <si>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</si>
  <si>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</si>
  <si>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</si>
  <si>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</si>
  <si>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</si>
  <si>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</si>
  <si>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</si>
  <si>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</si>
  <si>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</si>
  <si>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</si>
  <si>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</si>
  <si>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</si>
  <si>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</si>
  <si>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</si>
  <si>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</si>
  <si>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</si>
  <si>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</si>
  <si>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</si>
  <si>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</si>
  <si>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</si>
  <si>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</si>
  <si>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</si>
  <si>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</si>
  <si>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</si>
  <si>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</si>
  <si>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</si>
  <si>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</si>
  <si>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</si>
  <si>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</si>
  <si>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</si>
  <si>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</si>
  <si>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</si>
  <si>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</si>
  <si>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</si>
  <si>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</si>
  <si>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</si>
  <si>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</si>
  <si>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</si>
  <si>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</si>
  <si>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</si>
  <si>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</si>
  <si>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</si>
  <si>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</si>
  <si>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</si>
  <si>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</si>
  <si>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</si>
  <si>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</si>
  <si>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</si>
  <si>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</si>
  <si>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</si>
  <si>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</si>
  <si>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</si>
  <si>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</si>
  <si>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</si>
  <si>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</si>
  <si>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</si>
  <si>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</si>
  <si>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</si>
  <si>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</si>
  <si>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</si>
  <si>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</si>
  <si>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</si>
  <si>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</si>
  <si>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</si>
  <si>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</si>
  <si>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</si>
  <si>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</si>
  <si>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</si>
  <si>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</si>
  <si>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</si>
  <si>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</si>
  <si>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</si>
  <si>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</si>
  <si>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</si>
  <si>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</si>
  <si>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</si>
  <si>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</si>
  <si>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</si>
  <si>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</si>
  <si>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</si>
  <si>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</si>
  <si>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</si>
  <si>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</si>
  <si>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</si>
  <si>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</si>
  <si>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</si>
  <si>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</si>
  <si>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</si>
  <si>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</si>
  <si>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</si>
  <si>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</si>
  <si>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</si>
  <si>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</si>
  <si>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</si>
  <si>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</si>
  <si>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</si>
  <si>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</si>
  <si>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</si>
  <si>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</si>
  <si>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</si>
  <si>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</si>
  <si>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</si>
  <si>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</si>
  <si>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</si>
  <si>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</si>
  <si>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</si>
  <si>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</si>
  <si>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</si>
  <si>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</si>
  <si>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</si>
  <si>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</si>
  <si>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</si>
  <si>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</si>
  <si>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</si>
  <si>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</si>
  <si>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</si>
  <si>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</si>
  <si>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</si>
  <si>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</si>
  <si>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</si>
  <si>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</si>
  <si>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</si>
  <si>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</si>
  <si>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</si>
  <si>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</si>
  <si>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</si>
  <si>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</si>
  <si>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</si>
  <si>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</si>
  <si>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</si>
  <si>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</si>
  <si>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</si>
  <si>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</si>
  <si>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</si>
  <si>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</si>
  <si>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</si>
  <si>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</si>
  <si>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</si>
  <si>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</si>
  <si>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</si>
  <si>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</si>
  <si>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</si>
  <si>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</si>
  <si>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</si>
  <si>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</si>
  <si>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</si>
  <si>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</si>
  <si>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</si>
  <si>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</si>
  <si>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</si>
  <si>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</si>
  <si>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</si>
  <si>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</si>
  <si>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</si>
  <si>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</si>
  <si>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</si>
  <si>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</si>
  <si>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</si>
  <si>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</si>
  <si>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</si>
  <si>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</si>
  <si>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</si>
  <si>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</si>
  <si>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</si>
  <si>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</si>
  <si>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</si>
  <si>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</si>
  <si>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</si>
  <si>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</si>
  <si>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</si>
  <si>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</si>
  <si>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</si>
  <si>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</si>
  <si>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</si>
  <si>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</si>
  <si>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</si>
  <si>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</si>
  <si>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</si>
  <si>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</si>
  <si>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</si>
  <si>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</si>
  <si>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</si>
  <si>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</si>
  <si>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</si>
  <si>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</si>
  <si>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</si>
  <si>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</si>
  <si>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</si>
  <si>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</si>
  <si>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</si>
  <si>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</si>
  <si>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</si>
  <si>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</si>
  <si>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</si>
  <si>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</si>
  <si>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</si>
  <si>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</si>
  <si>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</si>
  <si>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</si>
  <si>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</si>
  <si>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</si>
  <si>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</si>
  <si>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</si>
  <si>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</si>
  <si>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</si>
  <si>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</si>
  <si>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</si>
  <si>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</si>
  <si>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</si>
  <si>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</si>
  <si>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</si>
  <si>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</si>
  <si>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</si>
  <si>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</si>
  <si>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</si>
  <si>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</si>
  <si>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</si>
  <si>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</si>
  <si>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</si>
  <si>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</si>
  <si>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</si>
  <si>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</si>
  <si>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</si>
  <si>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</si>
  <si>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</si>
  <si>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</si>
  <si>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</si>
  <si>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</si>
  <si>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</si>
  <si>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</si>
  <si>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</si>
  <si>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</si>
  <si>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</si>
  <si>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</si>
  <si>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</si>
  <si>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</si>
  <si>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</si>
  <si>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</si>
  <si>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</si>
  <si>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</si>
  <si>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</si>
  <si>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</si>
  <si>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</si>
  <si>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</si>
  <si>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</si>
  <si>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</si>
  <si>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</si>
  <si>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</si>
  <si>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</si>
  <si>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</si>
  <si>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</si>
  <si>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</si>
  <si>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</si>
  <si>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</si>
  <si>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</si>
  <si>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</si>
  <si>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</si>
  <si>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</si>
  <si>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</si>
  <si>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</si>
  <si>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</si>
  <si>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</si>
  <si>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</si>
  <si>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</si>
  <si>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</si>
  <si>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</si>
  <si>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</si>
  <si>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</si>
  <si>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</si>
  <si>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</si>
  <si>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</si>
  <si>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</si>
  <si>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</si>
  <si>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</si>
  <si>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</si>
  <si>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</si>
  <si>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</si>
  <si>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</si>
  <si>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</si>
  <si>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</si>
  <si>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</si>
  <si>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</si>
  <si>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</si>
  <si>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</si>
  <si>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</si>
  <si>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</si>
  <si>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</si>
  <si>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</si>
  <si>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</si>
  <si>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</si>
  <si>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</si>
  <si>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</si>
  <si>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</si>
  <si>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</si>
  <si>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</si>
  <si>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</si>
  <si>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</si>
  <si>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</si>
  <si>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</si>
  <si>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</si>
  <si>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</si>
  <si>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</si>
  <si>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</si>
  <si>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</si>
  <si>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</si>
  <si>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</si>
  <si>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</si>
  <si>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</si>
  <si>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</si>
  <si>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</si>
  <si>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</si>
  <si>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</si>
  <si>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</si>
  <si>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</si>
  <si>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</si>
  <si>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</si>
  <si>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</si>
  <si>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</si>
  <si>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</si>
  <si>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</si>
  <si>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</si>
  <si>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</si>
  <si>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</si>
  <si>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</si>
  <si>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</si>
  <si>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</si>
  <si>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</si>
  <si>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</si>
  <si>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</si>
  <si>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</si>
  <si>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</si>
  <si>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</si>
  <si>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</si>
  <si>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</si>
  <si>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</si>
  <si>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</si>
  <si>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</si>
  <si>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</si>
  <si>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</si>
  <si>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</si>
  <si>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</si>
  <si>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</si>
  <si>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</si>
  <si>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</si>
  <si>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</si>
  <si>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</si>
  <si>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</si>
  <si>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</si>
  <si>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</si>
  <si>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</si>
  <si>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</si>
  <si>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</si>
  <si>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</si>
  <si>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</si>
  <si>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</si>
  <si>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</si>
  <si>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</si>
  <si>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</si>
  <si>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</si>
  <si>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</si>
  <si>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</si>
  <si>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</si>
  <si>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</si>
  <si>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</si>
  <si>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</si>
  <si>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</si>
  <si>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</si>
  <si>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</si>
  <si>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</si>
  <si>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</si>
  <si>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</si>
  <si>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</si>
  <si>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</si>
  <si>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</si>
  <si>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</si>
  <si>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</si>
  <si>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</si>
  <si>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</si>
  <si>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</si>
  <si>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</si>
  <si>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</si>
  <si>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</si>
  <si>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</si>
  <si>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</si>
  <si>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</si>
  <si>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</si>
  <si>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</si>
  <si>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</si>
  <si>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</si>
  <si>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</si>
  <si>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</si>
  <si>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</si>
  <si>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</si>
  <si>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</si>
  <si>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</si>
  <si>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</si>
  <si>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</si>
  <si>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</si>
  <si>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</si>
  <si>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</si>
  <si>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</si>
  <si>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</si>
  <si>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</si>
  <si>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</si>
  <si>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</si>
  <si>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</si>
  <si>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</si>
  <si>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</si>
  <si>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</si>
  <si>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</si>
  <si>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</si>
  <si>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</si>
  <si>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</si>
  <si>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</si>
  <si>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</si>
  <si>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</si>
  <si>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</si>
  <si>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</si>
  <si>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</si>
  <si>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</si>
  <si>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</si>
  <si>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</si>
  <si>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</si>
  <si>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</si>
  <si>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</si>
  <si>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</si>
  <si>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</si>
  <si>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</si>
  <si>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</si>
  <si>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</si>
  <si>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</si>
  <si>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</si>
  <si>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</si>
  <si>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</si>
  <si>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</si>
  <si>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</si>
  <si>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</si>
  <si>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</si>
  <si>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</si>
  <si>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</si>
  <si>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</si>
  <si>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</si>
  <si>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</si>
  <si>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</si>
  <si>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</si>
  <si>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</si>
  <si>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</si>
  <si>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</si>
  <si>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</si>
  <si>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</si>
  <si>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</si>
  <si>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</si>
  <si>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</si>
  <si>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</si>
  <si>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</si>
  <si>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</si>
  <si>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</si>
  <si>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</si>
  <si>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</si>
  <si>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</si>
  <si>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</si>
  <si>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</si>
  <si>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</si>
  <si>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</si>
  <si>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</si>
  <si>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</si>
  <si>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</si>
  <si>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</si>
  <si>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</si>
  <si>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</si>
  <si>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</si>
  <si>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</si>
  <si>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</si>
  <si>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</si>
  <si>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</si>
  <si>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</si>
  <si>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</si>
  <si>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</si>
  <si>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</si>
  <si>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</si>
  <si>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</si>
  <si>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</si>
  <si>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</si>
  <si>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</si>
  <si>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</si>
  <si>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</si>
  <si>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</si>
  <si>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</si>
  <si>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</si>
  <si>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</si>
  <si>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</si>
  <si>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</si>
  <si>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</si>
  <si>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</si>
  <si>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</si>
  <si>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</si>
  <si>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</si>
  <si>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</si>
  <si>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</si>
  <si>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</si>
  <si>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</si>
  <si>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</si>
  <si>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</si>
  <si>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</si>
  <si>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</si>
  <si>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</si>
  <si>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</si>
  <si>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</si>
  <si>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</si>
  <si>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</si>
  <si>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</si>
  <si>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</si>
  <si>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</si>
  <si>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</si>
  <si>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</si>
  <si>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</si>
  <si>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</si>
  <si>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</si>
  <si>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</si>
  <si>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</si>
  <si>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</si>
  <si>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</si>
  <si>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</si>
  <si>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</si>
  <si>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</si>
  <si>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</si>
  <si>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</si>
  <si>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</si>
  <si>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</si>
  <si>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</si>
  <si>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</si>
  <si>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</si>
  <si>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</si>
  <si>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</si>
  <si>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</si>
  <si>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</si>
  <si>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</si>
  <si>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</si>
  <si>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</si>
  <si>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</si>
  <si>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</si>
  <si>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</si>
  <si>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</si>
  <si>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</si>
  <si>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</si>
  <si>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</si>
  <si>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</si>
  <si>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</si>
  <si>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</si>
  <si>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</si>
  <si>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</si>
  <si>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</si>
  <si>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</si>
  <si>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</si>
  <si>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</si>
  <si>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</si>
  <si>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</si>
  <si>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</si>
  <si>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</si>
  <si>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</si>
  <si>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</si>
  <si>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</si>
  <si>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</si>
  <si>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</si>
  <si>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</si>
  <si>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</si>
  <si>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</si>
  <si>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</si>
  <si>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</si>
  <si>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</si>
  <si>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</si>
  <si>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</si>
  <si>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</si>
  <si>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</si>
  <si>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</si>
  <si>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</si>
  <si>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</si>
  <si>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</si>
  <si>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</si>
  <si>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</si>
  <si>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</si>
  <si>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</si>
  <si>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</si>
  <si>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</si>
  <si>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</si>
  <si>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</si>
  <si>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</si>
  <si>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</si>
  <si>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</si>
  <si>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</si>
  <si>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</si>
  <si>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</si>
  <si>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</si>
  <si>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</si>
  <si>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</si>
  <si>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</si>
  <si>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</si>
  <si>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</si>
  <si>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</si>
  <si>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</si>
  <si>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</si>
  <si>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</si>
  <si>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</si>
  <si>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</si>
  <si>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</si>
  <si>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</si>
  <si>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</si>
  <si>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</si>
  <si>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</si>
  <si>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</si>
  <si>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</si>
  <si>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</si>
  <si>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</si>
  <si>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</si>
  <si>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</si>
  <si>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</si>
  <si>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</si>
  <si>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</si>
  <si>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</si>
  <si>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</si>
  <si>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</si>
  <si>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</si>
  <si>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</si>
  <si>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</si>
  <si>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</si>
  <si>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</si>
  <si>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</si>
  <si>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</si>
  <si>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</si>
  <si>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</si>
  <si>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</si>
  <si>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</si>
  <si>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</si>
  <si>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</si>
  <si>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</si>
  <si>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</si>
  <si>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</si>
  <si>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</si>
  <si>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</si>
  <si>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</si>
  <si>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</si>
  <si>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</si>
  <si>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</si>
  <si>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</si>
  <si>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</si>
  <si>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</si>
  <si>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</si>
  <si>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</si>
  <si>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</si>
  <si>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</si>
  <si>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</si>
  <si>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</si>
  <si>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</si>
  <si>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</si>
  <si>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</si>
  <si>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</si>
  <si>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</si>
  <si>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</si>
  <si>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</si>
  <si>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</si>
  <si>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</si>
  <si>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</si>
  <si>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</si>
  <si>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</si>
  <si>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</si>
  <si>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</si>
  <si>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</si>
  <si>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</si>
  <si>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</si>
  <si>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</si>
  <si>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</si>
  <si>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</si>
  <si>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</si>
  <si>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</si>
  <si>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</si>
  <si>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</si>
  <si>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</si>
  <si>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</si>
  <si>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</si>
  <si>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</si>
  <si>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</si>
  <si>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</si>
  <si>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</si>
  <si>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</si>
  <si>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</si>
  <si>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</si>
  <si>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</si>
  <si>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</si>
  <si>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</si>
  <si>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</si>
  <si>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</si>
  <si>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</si>
  <si>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</si>
  <si>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</si>
  <si>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</si>
  <si>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</si>
  <si>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</si>
  <si>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</si>
  <si>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</si>
  <si>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</si>
  <si>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</si>
  <si>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</si>
  <si>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</si>
  <si>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</si>
  <si>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</si>
  <si>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</si>
  <si>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</si>
  <si>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</si>
  <si>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</si>
  <si>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</si>
  <si>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</si>
  <si>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</si>
  <si>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</si>
  <si>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</si>
  <si>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</si>
  <si>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</si>
  <si>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</si>
  <si>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</si>
  <si>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</si>
  <si>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</si>
  <si>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</si>
  <si>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</si>
  <si>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</si>
  <si>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</si>
  <si>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</si>
  <si>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</si>
  <si>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</si>
  <si>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</si>
  <si>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</si>
  <si>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</si>
  <si>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</si>
  <si>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</si>
  <si>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</si>
  <si>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</si>
  <si>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</si>
  <si>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</si>
  <si>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</si>
  <si>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</si>
  <si>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</si>
  <si>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</si>
  <si>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</si>
  <si>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</si>
  <si>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</si>
  <si>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</si>
  <si>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</si>
  <si>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</si>
  <si>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</si>
  <si>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</si>
  <si>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</si>
  <si>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</si>
  <si>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</si>
  <si>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</si>
  <si>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</si>
  <si>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</si>
  <si>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</si>
  <si>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</si>
  <si>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</si>
  <si>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</si>
  <si>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</si>
  <si>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</si>
  <si>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</si>
  <si>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</si>
  <si>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</si>
  <si>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</si>
  <si>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</si>
  <si>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</si>
  <si>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</si>
  <si>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</si>
  <si>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</si>
  <si>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</si>
  <si>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</si>
  <si>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</si>
  <si>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</si>
  <si>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</si>
  <si>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</si>
  <si>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</si>
  <si>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</si>
  <si>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</si>
  <si>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</si>
  <si>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</si>
  <si>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</si>
  <si>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</si>
  <si>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</si>
  <si>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</si>
  <si>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</si>
  <si>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</si>
  <si>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</si>
  <si>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</si>
  <si>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</si>
  <si>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</si>
  <si>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</si>
  <si>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</si>
  <si>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</si>
  <si>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</si>
  <si>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</si>
  <si>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</si>
  <si>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</si>
  <si>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</si>
  <si>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</si>
  <si>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</si>
  <si>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</si>
  <si>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</si>
  <si>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</si>
  <si>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</si>
  <si>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</si>
  <si>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</si>
  <si>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</si>
  <si>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</si>
  <si>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</si>
  <si>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</si>
  <si>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</si>
  <si>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</si>
  <si>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</si>
  <si>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</si>
  <si>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</si>
  <si>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</si>
  <si>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</si>
  <si>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</si>
  <si>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</si>
  <si>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</si>
  <si>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</si>
  <si>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</si>
  <si>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</si>
  <si>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</si>
  <si>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</si>
  <si>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</si>
  <si>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</si>
  <si>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</si>
  <si>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</si>
  <si>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</si>
  <si>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</si>
  <si>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</si>
  <si>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</si>
  <si>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</si>
  <si>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</si>
  <si>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</si>
  <si>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</si>
  <si>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</si>
  <si>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</si>
  <si>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</si>
  <si>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</si>
  <si>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</si>
  <si>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</si>
  <si>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</si>
  <si>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</si>
  <si>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</si>
  <si>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</si>
  <si>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</si>
  <si>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</si>
  <si>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</si>
  <si>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</si>
  <si>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</si>
  <si>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</si>
  <si>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</si>
  <si>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</si>
  <si>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</si>
  <si>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</si>
  <si>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</si>
  <si>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</si>
  <si>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</si>
  <si>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</si>
  <si>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</si>
  <si>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</si>
  <si>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</si>
  <si>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</si>
  <si>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</si>
  <si>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</si>
  <si>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</si>
  <si>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</si>
  <si>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</si>
  <si>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</si>
  <si>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</si>
  <si>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</si>
  <si>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</si>
  <si>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</si>
  <si>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</si>
  <si>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</si>
  <si>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</si>
  <si>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</si>
  <si>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</si>
  <si>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</si>
  <si>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</si>
  <si>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</si>
  <si>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</si>
  <si>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</si>
  <si>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</si>
  <si>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</si>
  <si>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</si>
  <si>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</si>
  <si>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</si>
  <si>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</si>
  <si>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</si>
  <si>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</si>
  <si>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</si>
  <si>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</si>
  <si>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</si>
  <si>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</si>
  <si>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</si>
  <si>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</si>
  <si>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</si>
  <si>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</si>
  <si>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</si>
  <si>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</si>
  <si>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</si>
  <si>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</si>
  <si>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</si>
  <si>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</si>
  <si>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</si>
  <si>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</si>
  <si>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</si>
  <si>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</si>
  <si>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</si>
  <si>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</si>
  <si>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</si>
  <si>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</si>
  <si>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</si>
  <si>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</si>
  <si>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</si>
  <si>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</si>
  <si>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</si>
  <si>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</si>
  <si>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</si>
  <si>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</si>
  <si>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</si>
  <si>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</si>
  <si>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</si>
  <si>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</si>
  <si>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</si>
  <si>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</si>
  <si>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</si>
  <si>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</si>
  <si>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</si>
  <si>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</si>
  <si>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</si>
  <si>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</si>
  <si>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</si>
  <si>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</si>
  <si>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</si>
  <si>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</si>
  <si>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</si>
  <si>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</si>
  <si>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</si>
  <si>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</si>
  <si>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</si>
  <si>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</si>
  <si>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</si>
  <si>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</si>
  <si>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</si>
  <si>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</si>
  <si>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</si>
  <si>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</si>
  <si>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</si>
  <si>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</si>
  <si>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</si>
  <si>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</si>
  <si>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</si>
  <si>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</si>
  <si>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</si>
  <si>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</si>
  <si>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</si>
  <si>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</si>
  <si>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</si>
  <si>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</si>
  <si>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</si>
  <si>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</si>
  <si>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</si>
  <si>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</si>
  <si>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</si>
  <si>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</si>
  <si>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</si>
  <si>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</si>
  <si>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</si>
  <si>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</si>
  <si>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</si>
  <si>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</si>
  <si>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</si>
  <si>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</si>
  <si>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</si>
  <si>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</si>
  <si>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</si>
  <si>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</si>
  <si>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</si>
  <si>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</si>
  <si>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</si>
  <si>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</si>
  <si>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</si>
  <si>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</si>
  <si>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</si>
  <si>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</si>
  <si>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</si>
  <si>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</si>
  <si>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</si>
  <si>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</si>
  <si>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</si>
  <si>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</si>
  <si>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</si>
  <si>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</si>
  <si>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</si>
  <si>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</si>
  <si>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</si>
  <si>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</si>
  <si>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</si>
  <si>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</si>
  <si>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</si>
  <si>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</si>
  <si>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</si>
  <si>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</si>
  <si>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</si>
  <si>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</si>
  <si>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</si>
  <si>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</si>
  <si>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</si>
  <si>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</si>
  <si>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</si>
  <si>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</si>
  <si>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</si>
  <si>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</si>
  <si>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</si>
  <si>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</si>
  <si>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</si>
  <si>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</si>
  <si>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</si>
  <si>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</si>
  <si>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</si>
  <si>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</si>
  <si>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</si>
  <si>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</si>
  <si>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</si>
  <si>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</si>
  <si>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</si>
  <si>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</si>
  <si>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</si>
  <si>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</si>
  <si>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</si>
  <si>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</si>
  <si>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</si>
  <si>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</si>
  <si>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</si>
  <si>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</si>
  <si>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</si>
  <si>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</si>
  <si>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</si>
  <si>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</si>
  <si>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</si>
  <si>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</si>
  <si>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</si>
  <si>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</si>
  <si>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</si>
  <si>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</si>
  <si>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</si>
  <si>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</si>
  <si>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</si>
  <si>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</si>
  <si>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</si>
  <si>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</si>
  <si>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</si>
  <si>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</si>
  <si>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</si>
  <si>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</si>
  <si>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</si>
  <si>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</si>
  <si>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</si>
  <si>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</si>
  <si>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</si>
  <si>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</si>
  <si>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</si>
  <si>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</si>
  <si>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</si>
  <si>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</si>
  <si>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</si>
  <si>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</si>
  <si>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</si>
  <si>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</si>
  <si>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</si>
  <si>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</si>
  <si>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</si>
  <si>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</si>
  <si>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</si>
  <si>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</si>
  <si>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</si>
  <si>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</si>
  <si>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</si>
  <si>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</si>
  <si>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</si>
  <si>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</si>
  <si>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</si>
  <si>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</si>
  <si>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</si>
  <si>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</si>
  <si>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</si>
  <si>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</si>
  <si>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</si>
  <si>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</si>
  <si>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</si>
  <si>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</si>
  <si>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</si>
  <si>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</si>
  <si>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</si>
  <si>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</si>
  <si>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</si>
  <si>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</si>
  <si>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</si>
  <si>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</si>
  <si>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</si>
  <si>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</si>
  <si>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</si>
  <si>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</si>
  <si>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</si>
  <si>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</si>
  <si>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</si>
  <si>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</si>
  <si>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</si>
  <si>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</si>
  <si>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</si>
  <si>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</si>
  <si>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</si>
  <si>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</si>
  <si>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</si>
  <si>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</si>
  <si>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</si>
  <si>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</si>
  <si>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</si>
  <si>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</si>
  <si>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</si>
  <si>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</si>
  <si>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</si>
  <si>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</si>
  <si>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</si>
  <si>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</si>
  <si>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</si>
  <si>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</si>
  <si>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</si>
  <si>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</si>
  <si>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</si>
  <si>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</si>
  <si>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</si>
  <si>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</si>
  <si>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</si>
  <si>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</si>
  <si>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</si>
  <si>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</si>
  <si>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</si>
  <si>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</si>
  <si>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</si>
  <si>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</si>
  <si>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</si>
  <si>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</si>
  <si>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</si>
  <si>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</si>
  <si>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</si>
  <si>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</si>
  <si>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</si>
  <si>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</si>
  <si>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</si>
  <si>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</si>
  <si>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</si>
  <si>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</si>
  <si>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</si>
  <si>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</si>
  <si>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</si>
  <si>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</si>
  <si>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</si>
  <si>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</si>
  <si>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</si>
  <si>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</si>
  <si>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</si>
  <si>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</si>
  <si>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</si>
  <si>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</si>
  <si>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</si>
  <si>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</si>
  <si>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</si>
  <si>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</si>
  <si>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</si>
  <si>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</si>
  <si>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</si>
  <si>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</si>
  <si>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</si>
  <si>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</si>
  <si>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</si>
  <si>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</si>
  <si>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</si>
  <si>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</si>
  <si>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</si>
  <si>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</si>
  <si>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</si>
  <si>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</si>
  <si>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</si>
  <si>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</si>
  <si>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</si>
  <si>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</si>
  <si>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</si>
  <si>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</si>
  <si>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</si>
  <si>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</si>
  <si>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</si>
  <si>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</si>
  <si>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</si>
  <si>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</si>
  <si>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</si>
  <si>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</si>
  <si>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</si>
  <si>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</si>
  <si>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</si>
  <si>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</si>
  <si>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</si>
  <si>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</si>
  <si>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</si>
  <si>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</si>
  <si>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</si>
  <si>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</si>
  <si>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</si>
  <si>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</si>
  <si>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</si>
  <si>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</si>
  <si>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</si>
  <si>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</si>
  <si>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</si>
  <si>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</si>
  <si>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</si>
  <si>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</si>
  <si>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</si>
  <si>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</si>
  <si>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</si>
  <si>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</si>
  <si>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</si>
  <si>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</si>
  <si>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</si>
  <si>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</si>
  <si>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</si>
  <si>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</si>
  <si>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</si>
  <si>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</si>
  <si>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</si>
  <si>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</si>
  <si>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</si>
  <si>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</si>
  <si>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</si>
  <si>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</si>
  <si>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</si>
  <si>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</si>
  <si>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</si>
  <si>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</si>
  <si>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</si>
  <si>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</si>
  <si>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</si>
  <si>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</si>
  <si>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</si>
  <si>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</si>
  <si>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</si>
  <si>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</si>
  <si>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</si>
  <si>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</si>
  <si>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</si>
  <si>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</si>
  <si>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</si>
  <si>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</si>
  <si>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</si>
  <si>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</si>
  <si>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</si>
  <si>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</si>
  <si>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</si>
  <si>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</si>
  <si>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</si>
  <si>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</si>
  <si>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</si>
  <si>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</si>
  <si>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</si>
  <si>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</si>
  <si>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</si>
  <si>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</si>
  <si>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</si>
  <si>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</si>
  <si>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</si>
  <si>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</si>
  <si>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</si>
  <si>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</si>
  <si>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</si>
  <si>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</si>
  <si>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</si>
  <si>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</si>
  <si>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</si>
  <si>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</si>
  <si>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</si>
  <si>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</si>
  <si>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</si>
  <si>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</si>
  <si>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</si>
  <si>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</si>
  <si>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</si>
  <si>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</si>
  <si>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</si>
  <si>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</si>
  <si>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</si>
  <si>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</si>
  <si>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</si>
  <si>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</si>
  <si>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</si>
  <si>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</si>
  <si>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</si>
  <si>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</si>
  <si>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</si>
  <si>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</si>
  <si>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</si>
  <si>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</si>
  <si>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</si>
  <si>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</si>
  <si>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</si>
  <si>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</si>
  <si>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</si>
  <si>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</si>
  <si>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</si>
  <si>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</si>
  <si>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</si>
  <si>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</si>
  <si>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</si>
  <si>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</si>
  <si>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</si>
  <si>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</si>
  <si>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</si>
  <si>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</si>
  <si>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</si>
  <si>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</si>
  <si>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</si>
  <si>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</si>
  <si>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</si>
  <si>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</si>
  <si>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</si>
  <si>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</si>
  <si>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</si>
  <si>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</si>
  <si>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</si>
  <si>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</si>
  <si>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</si>
  <si>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</si>
  <si>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</si>
  <si>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</si>
  <si>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</si>
  <si>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</si>
  <si>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</si>
  <si>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</si>
  <si>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</si>
  <si>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</si>
  <si>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</si>
  <si>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</si>
  <si>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</si>
  <si>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</si>
  <si>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</si>
  <si>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</si>
  <si>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</si>
  <si>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</si>
  <si>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</si>
  <si>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</si>
  <si>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</si>
  <si>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</si>
  <si>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</si>
  <si>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</si>
  <si>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</si>
  <si>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</si>
  <si>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</si>
  <si>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</si>
  <si>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</si>
  <si>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</si>
  <si>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</si>
  <si>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</si>
  <si>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</si>
  <si>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</si>
  <si>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</si>
  <si>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</si>
  <si>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</si>
  <si>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</si>
  <si>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</si>
  <si>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</si>
  <si>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</si>
  <si>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</si>
  <si>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</si>
  <si>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</si>
  <si>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</si>
  <si>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</si>
  <si>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</si>
  <si>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</si>
  <si>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</si>
  <si>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</si>
  <si>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</si>
  <si>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</si>
  <si>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</si>
  <si>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</si>
  <si>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</si>
  <si>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</si>
  <si>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</si>
  <si>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</si>
  <si>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</si>
  <si>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</si>
  <si>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</si>
  <si>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</si>
  <si>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</si>
  <si>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</si>
  <si>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</si>
  <si>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</si>
  <si>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</si>
  <si>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</si>
  <si>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</si>
  <si>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</si>
  <si>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</si>
  <si>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</si>
  <si>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</si>
  <si>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</si>
  <si>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</si>
  <si>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</si>
  <si>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</si>
  <si>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</si>
  <si>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</si>
  <si>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</si>
  <si>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</si>
  <si>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</si>
  <si>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</si>
  <si>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</si>
  <si>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</si>
  <si>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</si>
  <si>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</si>
  <si>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</si>
  <si>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</si>
  <si>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</si>
  <si>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</si>
  <si>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</si>
  <si>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</si>
  <si>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</si>
  <si>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</si>
  <si>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</si>
  <si>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</si>
  <si>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</si>
  <si>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</si>
  <si>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</si>
  <si>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</si>
  <si>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</si>
  <si>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</si>
  <si>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</si>
  <si>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</si>
  <si>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</si>
  <si>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</si>
  <si>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</si>
  <si>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</si>
  <si>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</si>
  <si>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</si>
  <si>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</si>
  <si>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</si>
  <si>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</si>
  <si>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</si>
  <si>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</si>
  <si>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</si>
  <si>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</si>
  <si>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</si>
  <si>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</si>
  <si>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</si>
  <si>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</si>
  <si>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</si>
  <si>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</si>
  <si>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</si>
  <si>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</si>
  <si>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</si>
  <si>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</si>
  <si>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</si>
  <si>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</si>
  <si>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</si>
  <si>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</si>
  <si>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</si>
  <si>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</si>
  <si>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</si>
  <si>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</si>
  <si>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</si>
  <si>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</si>
  <si>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</si>
  <si>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</si>
  <si>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</si>
  <si>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</si>
  <si>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</si>
  <si>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</si>
  <si>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</si>
  <si>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</si>
  <si>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</si>
  <si>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</si>
  <si>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</si>
  <si>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</si>
  <si>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</si>
  <si>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</si>
  <si>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</si>
  <si>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</si>
  <si>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</si>
  <si>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</si>
  <si>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</si>
  <si>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</si>
  <si>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</si>
  <si>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</si>
  <si>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</si>
  <si>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</si>
  <si>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</si>
  <si>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</si>
  <si>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</si>
  <si>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</si>
  <si>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</si>
  <si>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</si>
  <si>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</si>
  <si>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</si>
  <si>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</si>
  <si>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</si>
  <si>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</si>
  <si>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</si>
  <si>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</si>
  <si>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</si>
  <si>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</si>
  <si>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</si>
  <si>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</si>
  <si>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</si>
  <si>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</si>
  <si>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</si>
  <si>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</si>
  <si>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</si>
  <si>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</si>
  <si>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</si>
  <si>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</si>
  <si>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</si>
  <si>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</si>
  <si>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</si>
  <si>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</si>
  <si>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</si>
  <si>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</si>
  <si>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</si>
  <si>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</si>
  <si>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</si>
  <si>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</si>
  <si>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</si>
  <si>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</si>
  <si>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</si>
  <si>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</si>
  <si>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</si>
  <si>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</si>
  <si>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</si>
  <si>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</si>
  <si>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</si>
  <si>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</si>
  <si>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</si>
  <si>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</si>
  <si>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</si>
  <si>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</si>
  <si>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</si>
  <si>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</si>
  <si>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</si>
  <si>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</si>
  <si>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</si>
  <si>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</si>
  <si>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</si>
  <si>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</si>
  <si>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</si>
  <si>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</si>
  <si>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</si>
  <si>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</si>
  <si>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</si>
  <si>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</si>
  <si>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</si>
  <si>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</si>
  <si>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</si>
  <si>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</si>
  <si>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</si>
  <si>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</si>
  <si>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</si>
  <si>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</si>
  <si>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</si>
  <si>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</si>
  <si>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</si>
  <si>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</si>
  <si>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</si>
  <si>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</si>
  <si>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</si>
  <si>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</si>
  <si>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</si>
  <si>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</si>
  <si>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</si>
  <si>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</si>
  <si>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</si>
  <si>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</si>
  <si>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</si>
  <si>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</si>
  <si>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</si>
  <si>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</si>
  <si>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</si>
  <si>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</si>
  <si>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</si>
  <si>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</si>
  <si>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</si>
  <si>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</si>
  <si>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</si>
  <si>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</si>
  <si>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</si>
  <si>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</si>
  <si>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</si>
  <si>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</si>
  <si>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</si>
  <si>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</si>
  <si>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</si>
  <si>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</si>
  <si>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</si>
  <si>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</si>
  <si>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</si>
  <si>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</si>
  <si>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</si>
  <si>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</si>
  <si>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</si>
  <si>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</si>
  <si>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</si>
  <si>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</si>
  <si>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</si>
  <si>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</si>
  <si>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</si>
  <si>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</si>
  <si>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</si>
  <si>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</si>
  <si>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</si>
  <si>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</si>
  <si>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</si>
  <si>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</si>
  <si>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</si>
  <si>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</si>
  <si>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</si>
  <si>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</si>
  <si>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</si>
  <si>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</si>
  <si>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</si>
  <si>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</si>
  <si>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</si>
  <si>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</si>
  <si>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</si>
  <si>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</si>
  <si>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</si>
  <si>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</si>
  <si>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</si>
  <si>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</si>
  <si>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</si>
  <si>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</si>
  <si>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</si>
  <si>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</si>
  <si>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</si>
  <si>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</si>
  <si>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</si>
  <si>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</si>
  <si>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</si>
  <si>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</si>
  <si>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</si>
  <si>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</si>
  <si>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</si>
  <si>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</si>
  <si>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</si>
  <si>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</si>
  <si>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</si>
  <si>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</si>
  <si>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</si>
  <si>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</si>
  <si>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</si>
  <si>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</si>
  <si>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</si>
  <si>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</si>
  <si>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</si>
  <si>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</si>
  <si>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</si>
  <si>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</si>
  <si>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</si>
  <si>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</si>
  <si>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</si>
  <si>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</si>
  <si>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</si>
  <si>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</si>
  <si>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</si>
  <si>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</si>
  <si>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</si>
  <si>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</si>
  <si>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</si>
  <si>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</si>
  <si>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</si>
  <si>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</si>
  <si>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</si>
  <si>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</si>
  <si>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</si>
  <si>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</si>
  <si>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</si>
  <si>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</si>
  <si>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</si>
  <si>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</si>
  <si>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</si>
  <si>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</si>
  <si>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</si>
  <si>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</si>
  <si>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</si>
  <si>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</si>
  <si>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</si>
  <si>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</si>
  <si>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</si>
  <si>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</si>
  <si>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</si>
  <si>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</si>
  <si>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</si>
  <si>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</si>
  <si>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</si>
  <si>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</si>
  <si>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</si>
  <si>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</si>
  <si>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</si>
  <si>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</si>
  <si>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</si>
  <si>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</si>
  <si>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</si>
  <si>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</si>
  <si>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</si>
  <si>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</si>
  <si>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</si>
  <si>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</si>
  <si>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</si>
  <si>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</si>
  <si>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</si>
  <si>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</si>
  <si>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</si>
  <si>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</si>
  <si>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</si>
  <si>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</si>
  <si>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</si>
  <si>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</si>
  <si>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</si>
  <si>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</si>
  <si>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</si>
  <si>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</si>
  <si>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</si>
  <si>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</si>
  <si>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</si>
  <si>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</si>
  <si>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</si>
  <si>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</si>
  <si>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</si>
  <si>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</si>
  <si>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</si>
  <si>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</si>
  <si>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</si>
  <si>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</si>
  <si>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</si>
  <si>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</si>
  <si>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</si>
  <si>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</si>
  <si>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</si>
  <si>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</si>
  <si>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</si>
  <si>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</si>
  <si>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</si>
  <si>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</si>
  <si>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</si>
  <si>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</si>
  <si>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</si>
  <si>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</si>
  <si>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</si>
  <si>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</si>
  <si>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</si>
  <si>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</si>
  <si>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</si>
  <si>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</si>
  <si>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</si>
  <si>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</si>
  <si>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</si>
  <si>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</si>
  <si>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</si>
  <si>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</si>
  <si>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</si>
  <si>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</si>
  <si>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</si>
  <si>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</si>
  <si>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</si>
  <si>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</si>
  <si>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</si>
  <si>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</si>
  <si>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</si>
  <si>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</si>
  <si>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</si>
  <si>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</si>
  <si>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</si>
  <si>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</si>
  <si>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</si>
  <si>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</si>
  <si>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</si>
  <si>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</si>
  <si>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</si>
  <si>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</si>
  <si>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</si>
  <si>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</si>
  <si>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</si>
  <si>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</si>
  <si>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</si>
  <si>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</si>
  <si>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</si>
  <si>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</si>
  <si>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</si>
  <si>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</si>
  <si>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</si>
  <si>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</si>
  <si>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</si>
  <si>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</si>
  <si>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</si>
  <si>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</si>
  <si>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</si>
  <si>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</si>
  <si>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</si>
  <si>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</si>
  <si>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</si>
  <si>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</si>
  <si>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</si>
  <si>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</si>
  <si>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</si>
  <si>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</si>
  <si>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</si>
  <si>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</si>
  <si>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</si>
  <si>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</si>
  <si>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</si>
  <si>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</si>
  <si>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</si>
  <si>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</si>
  <si>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</si>
  <si>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</si>
  <si>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</si>
  <si>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</si>
  <si>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</si>
  <si>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</si>
  <si>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</si>
  <si>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</si>
  <si>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</si>
  <si>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</si>
  <si>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</si>
  <si>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</si>
  <si>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</si>
  <si>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</si>
  <si>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</si>
  <si>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</si>
  <si>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</si>
  <si>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</si>
  <si>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</si>
  <si>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</si>
  <si>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</si>
  <si>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</si>
  <si>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</si>
  <si>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</si>
  <si>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</si>
  <si>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</si>
  <si>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</si>
  <si>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</si>
  <si>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</si>
  <si>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</si>
  <si>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</si>
  <si>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</si>
  <si>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</si>
  <si>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</si>
  <si>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</si>
  <si>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</si>
  <si>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</si>
  <si>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</si>
  <si>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</si>
  <si>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</si>
  <si>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</si>
  <si>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</si>
  <si>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</si>
  <si>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</si>
  <si>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</si>
  <si>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</si>
  <si>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</si>
  <si>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</si>
  <si>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</si>
  <si>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</si>
  <si>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</si>
  <si>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</si>
  <si>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</si>
  <si>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</si>
  <si>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</si>
  <si>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</si>
  <si>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</si>
  <si>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</si>
  <si>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</si>
  <si>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</si>
  <si>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</si>
  <si>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</si>
  <si>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</si>
  <si>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</si>
  <si>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</si>
  <si>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</si>
  <si>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</si>
  <si>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</si>
  <si>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</si>
  <si>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</si>
  <si>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</si>
  <si>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</si>
  <si>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</si>
  <si>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</si>
  <si>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</si>
  <si>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</si>
  <si>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</si>
  <si>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</si>
  <si>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</si>
  <si>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</si>
  <si>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</si>
  <si>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</si>
  <si>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</si>
  <si>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</si>
  <si>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</si>
  <si>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</si>
  <si>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</si>
  <si>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</si>
  <si>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</si>
  <si>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</si>
  <si>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</si>
  <si>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</si>
  <si>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</si>
  <si>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</si>
  <si>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</si>
  <si>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</si>
  <si>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</si>
  <si>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</si>
  <si>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</si>
  <si>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</si>
  <si>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</si>
  <si>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</si>
  <si>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</si>
  <si>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</si>
  <si>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</si>
  <si>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</si>
  <si>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</si>
  <si>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</si>
  <si>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</si>
  <si>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</si>
  <si>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</si>
  <si>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</si>
  <si>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</si>
  <si>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</si>
  <si>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</si>
  <si>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</si>
  <si>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</si>
  <si>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</si>
  <si>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</si>
  <si>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</si>
  <si>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</si>
  <si>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</si>
  <si>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</si>
  <si>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</si>
  <si>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</si>
  <si>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</si>
  <si>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</si>
  <si>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</si>
  <si>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</si>
  <si>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</si>
  <si>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</si>
  <si>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</si>
  <si>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</si>
  <si>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</si>
  <si>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</si>
  <si>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</si>
  <si>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</si>
  <si>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</si>
  <si>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</si>
  <si>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</si>
  <si>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</si>
  <si>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</si>
  <si>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</si>
  <si>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</si>
  <si>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</si>
  <si>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</si>
  <si>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</si>
  <si>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</si>
  <si>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</si>
  <si>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</si>
  <si>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</si>
  <si>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</si>
  <si>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</si>
  <si>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</si>
  <si>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</si>
  <si>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</si>
  <si>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</si>
  <si>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</si>
  <si>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</si>
  <si>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</si>
  <si>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</si>
  <si>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</si>
  <si>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</si>
  <si>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</si>
  <si>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</si>
  <si>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</si>
  <si>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</si>
  <si>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</si>
  <si>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</si>
  <si>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</si>
  <si>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</si>
  <si>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</si>
  <si>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</si>
  <si>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</si>
  <si>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</si>
  <si>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</si>
  <si>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</si>
  <si>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</si>
  <si>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</si>
  <si>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</si>
  <si>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</si>
  <si>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</si>
  <si>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</si>
  <si>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</si>
  <si>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</si>
  <si>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</si>
  <si>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</si>
  <si>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</si>
  <si>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</si>
  <si>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</si>
  <si>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</si>
  <si>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</si>
  <si>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</si>
  <si>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</si>
  <si>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</si>
  <si>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</si>
  <si>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</si>
  <si>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</si>
  <si>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</si>
  <si>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</si>
  <si>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</si>
  <si>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</si>
  <si>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</si>
  <si>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</si>
  <si>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</si>
  <si>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</si>
  <si>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</si>
  <si>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</si>
  <si>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</si>
  <si>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</si>
  <si>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</si>
  <si>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</si>
  <si>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</si>
  <si>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</si>
  <si>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</si>
  <si>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</si>
  <si>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</si>
  <si>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</si>
  <si>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</si>
  <si>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</si>
  <si>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</si>
  <si>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</si>
  <si>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</si>
  <si>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</si>
  <si>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</si>
  <si>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</si>
  <si>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</si>
  <si>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</si>
  <si>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</si>
  <si>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</si>
  <si>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</si>
  <si>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</si>
  <si>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</si>
  <si>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</si>
  <si>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</si>
  <si>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</si>
  <si>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</si>
  <si>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</si>
  <si>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</si>
  <si>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</si>
  <si>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</si>
  <si>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</si>
  <si>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</si>
  <si>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</si>
  <si>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</si>
  <si>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</si>
  <si>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</si>
  <si>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</si>
  <si>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</si>
  <si>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</si>
  <si>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</si>
  <si>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</si>
  <si>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</si>
  <si>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</si>
  <si>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</si>
  <si>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</si>
  <si>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</si>
  <si>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</si>
  <si>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</si>
  <si>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</si>
  <si>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</si>
  <si>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</si>
  <si>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</si>
  <si>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</si>
  <si>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</si>
  <si>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</si>
  <si>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</si>
  <si>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</si>
  <si>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</si>
  <si>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</si>
  <si>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</si>
  <si>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</si>
  <si>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</si>
  <si>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</si>
  <si>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</si>
  <si>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</si>
  <si>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</si>
  <si>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</si>
  <si>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</si>
  <si>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</si>
  <si>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</si>
  <si>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</si>
  <si>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</si>
  <si>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</si>
  <si>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</si>
  <si>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</si>
  <si>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</si>
  <si>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</si>
  <si>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</si>
  <si>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</si>
  <si>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</si>
  <si>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</si>
  <si>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</si>
  <si>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</si>
  <si>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</si>
  <si>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</si>
  <si>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</si>
  <si>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</si>
  <si>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</si>
  <si>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</si>
  <si>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</si>
  <si>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</si>
  <si>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</si>
  <si>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</si>
  <si>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</si>
  <si>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</si>
  <si>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</si>
  <si>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</si>
  <si>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</si>
  <si>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</si>
  <si>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</si>
  <si>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</si>
  <si>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</si>
  <si>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</si>
  <si>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</si>
  <si>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</si>
  <si>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</si>
  <si>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</si>
  <si>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</si>
  <si>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</si>
  <si>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</si>
  <si>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</si>
  <si>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</si>
  <si>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</si>
  <si>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</si>
  <si>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</si>
  <si>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</si>
  <si>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</si>
  <si>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</si>
  <si>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</si>
  <si>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</si>
  <si>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</si>
  <si>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</si>
  <si>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</si>
  <si>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</si>
  <si>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</si>
  <si>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</si>
  <si>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</si>
  <si>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</si>
  <si>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</si>
  <si>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</si>
  <si>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</si>
  <si>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</si>
  <si>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</si>
  <si>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</si>
  <si>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</si>
  <si>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</si>
  <si>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</si>
  <si>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</si>
  <si>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</si>
  <si>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</si>
  <si>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</si>
  <si>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</si>
  <si>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</si>
  <si>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</si>
  <si>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</si>
  <si>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</si>
  <si>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</si>
  <si>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</si>
  <si>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</si>
  <si>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</si>
  <si>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</si>
  <si>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</si>
  <si>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</si>
  <si>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</si>
  <si>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</si>
  <si>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</si>
  <si>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</si>
  <si>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</si>
  <si>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</si>
  <si>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</si>
  <si>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</si>
  <si>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</si>
  <si>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</si>
  <si>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</si>
  <si>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</si>
  <si>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</si>
  <si>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</si>
  <si>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</si>
  <si>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</si>
  <si>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</si>
  <si>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</si>
  <si>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</si>
  <si>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</si>
  <si>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</si>
  <si>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</si>
  <si>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</si>
  <si>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</si>
  <si>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</si>
  <si>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</si>
  <si>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</si>
  <si>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</si>
  <si>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</si>
  <si>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</si>
  <si>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</si>
  <si>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</si>
  <si>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</si>
  <si>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</si>
  <si>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</si>
  <si>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</si>
  <si>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</si>
  <si>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</si>
  <si>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</si>
  <si>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</si>
  <si>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</si>
  <si>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</si>
  <si>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</si>
  <si>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</si>
  <si>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</si>
  <si>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</si>
  <si>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</si>
  <si>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</si>
  <si>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</si>
  <si>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</si>
  <si>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</si>
  <si>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</si>
  <si>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</si>
  <si>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</si>
  <si>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</si>
  <si>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</si>
  <si>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</si>
  <si>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</si>
  <si>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</si>
  <si>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</si>
  <si>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</si>
  <si>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</si>
  <si>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</si>
  <si>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</si>
  <si>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</si>
  <si>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</si>
  <si>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</si>
  <si>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</si>
  <si>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</si>
  <si>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</si>
  <si>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</si>
  <si>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</si>
  <si>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</si>
  <si>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</si>
  <si>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</si>
  <si>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</si>
  <si>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</si>
  <si>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</si>
  <si>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</si>
  <si>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</si>
  <si>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</si>
  <si>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</si>
  <si>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</si>
  <si>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</si>
  <si>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</si>
  <si>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</si>
  <si>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</si>
  <si>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</si>
  <si>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</si>
  <si>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</si>
  <si>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</si>
  <si>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</si>
  <si>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</si>
  <si>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</si>
  <si>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</si>
  <si>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</si>
  <si>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</si>
  <si>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</si>
  <si>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</si>
  <si>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</si>
  <si>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</si>
  <si>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</si>
  <si>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</si>
  <si>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</si>
  <si>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</si>
  <si>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</si>
  <si>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</si>
  <si>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</si>
  <si>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</si>
  <si>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</si>
  <si>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</si>
  <si>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</si>
  <si>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</si>
  <si>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</si>
  <si>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</si>
  <si>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</si>
  <si>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</si>
  <si>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</si>
  <si>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</si>
  <si>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</si>
  <si>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</si>
  <si>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</si>
  <si>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</si>
  <si>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</si>
  <si>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</si>
  <si>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</si>
  <si>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</si>
  <si>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</si>
  <si>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</si>
  <si>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</si>
  <si>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</si>
  <si>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</si>
  <si>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</si>
  <si>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</si>
  <si>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</si>
  <si>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</si>
  <si>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</si>
  <si>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</si>
  <si>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</si>
  <si>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</si>
  <si>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</si>
  <si>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</si>
  <si>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</si>
  <si>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</si>
  <si>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</si>
  <si>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</si>
  <si>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</si>
  <si>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</si>
  <si>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</si>
  <si>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</si>
  <si>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</si>
  <si>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</si>
  <si>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</si>
  <si>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</si>
  <si>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</si>
  <si>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</si>
  <si>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</si>
  <si>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</si>
  <si>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</si>
  <si>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</si>
  <si>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</si>
  <si>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</si>
  <si>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</si>
  <si>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</si>
  <si>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</si>
  <si>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</si>
  <si>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</si>
  <si>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</si>
  <si>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</si>
  <si>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</si>
  <si>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</si>
  <si>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</si>
  <si>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</si>
  <si>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</si>
  <si>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</si>
  <si>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</si>
  <si>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</si>
  <si>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</si>
  <si>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</si>
  <si>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</si>
  <si>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</si>
  <si>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</si>
  <si>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</si>
  <si>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</si>
  <si>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</si>
  <si>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</si>
  <si>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</si>
  <si>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</si>
  <si>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</si>
  <si>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</si>
  <si>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</si>
  <si>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</si>
  <si>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</si>
  <si>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</si>
  <si>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</si>
  <si>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</si>
  <si>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</si>
  <si>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</si>
  <si>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</si>
  <si>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</si>
  <si>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</si>
  <si>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</si>
  <si>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</si>
  <si>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</si>
  <si>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</si>
  <si>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</si>
  <si>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</si>
  <si>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</si>
  <si>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</si>
  <si>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</si>
  <si>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</si>
  <si>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</si>
  <si>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</si>
  <si>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</si>
  <si>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</si>
  <si>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</si>
  <si>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</si>
  <si>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</si>
  <si>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</si>
  <si>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</si>
  <si>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</si>
  <si>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</si>
  <si>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</si>
  <si>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</si>
  <si>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</si>
  <si>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</si>
  <si>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</si>
  <si>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</si>
  <si>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</si>
  <si>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</si>
  <si>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</si>
  <si>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</si>
  <si>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</si>
  <si>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</si>
  <si>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</si>
  <si>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</si>
  <si>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</si>
  <si>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</si>
  <si>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</si>
  <si>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</si>
  <si>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</si>
  <si>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</si>
  <si>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</si>
  <si>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</si>
  <si>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</si>
  <si>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</si>
  <si>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</si>
  <si>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</si>
  <si>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</si>
  <si>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</si>
  <si>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</si>
  <si>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</si>
  <si>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</si>
  <si>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</si>
  <si>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</si>
  <si>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</si>
  <si>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</si>
  <si>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</si>
  <si>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</si>
  <si>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</si>
  <si>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</si>
  <si>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</si>
  <si>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</si>
  <si>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</si>
  <si>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</si>
  <si>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</si>
  <si>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</si>
  <si>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</si>
  <si>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</si>
  <si>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</si>
  <si>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</si>
  <si>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</si>
  <si>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</si>
  <si>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</si>
  <si>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</si>
  <si>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</si>
  <si>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</si>
  <si>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</si>
  <si>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</si>
  <si>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</si>
  <si>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</si>
  <si>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</si>
  <si>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</si>
  <si>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</si>
  <si>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</si>
  <si>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</si>
  <si>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</si>
  <si>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</si>
  <si>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</si>
  <si>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</si>
  <si>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</si>
  <si>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</si>
  <si>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</si>
  <si>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</si>
  <si>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</si>
  <si>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</si>
  <si>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</si>
  <si>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</si>
  <si>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</si>
  <si>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</si>
  <si>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</si>
  <si>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</si>
  <si>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</si>
  <si>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</si>
  <si>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</si>
  <si>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</si>
  <si>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</si>
  <si>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</si>
  <si>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</si>
  <si>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</si>
  <si>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</si>
  <si>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</si>
  <si>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</si>
  <si>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</si>
  <si>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</si>
  <si>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</si>
  <si>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</si>
  <si>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</si>
  <si>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</si>
  <si>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</si>
  <si>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</si>
  <si>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</si>
  <si>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</si>
  <si>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</si>
  <si>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</si>
  <si>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</si>
  <si>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</si>
  <si>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</si>
  <si>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</si>
  <si>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</si>
  <si>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</si>
  <si>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</si>
  <si>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</si>
  <si>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</si>
  <si>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</si>
  <si>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</si>
  <si>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</si>
  <si>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</si>
  <si>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</si>
  <si>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</si>
  <si>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</si>
  <si>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</si>
  <si>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</si>
  <si>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</si>
  <si>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</si>
  <si>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</si>
  <si>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</si>
  <si>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</si>
  <si>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</si>
  <si>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</si>
  <si>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</si>
  <si>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</si>
  <si>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</si>
  <si>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</si>
  <si>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</si>
  <si>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</si>
  <si>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</si>
  <si>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</si>
  <si>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</si>
  <si>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</si>
  <si>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</si>
  <si>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</si>
  <si>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</si>
  <si>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</si>
  <si>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</si>
  <si>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</si>
  <si>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</si>
  <si>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</si>
  <si>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</si>
  <si>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</si>
  <si>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</si>
  <si>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</si>
  <si>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</si>
  <si>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</si>
  <si>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</si>
  <si>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</si>
  <si>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</si>
  <si>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</si>
  <si>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</si>
  <si>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</si>
  <si>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</si>
  <si>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</si>
  <si>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</si>
  <si>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</si>
  <si>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</si>
  <si>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</si>
  <si>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</si>
  <si>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</si>
  <si>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</si>
  <si>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</si>
  <si>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</si>
  <si>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</si>
  <si>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</si>
  <si>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</si>
  <si>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</si>
  <si>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</si>
  <si>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</si>
  <si>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</si>
  <si>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</si>
  <si>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</si>
  <si>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</si>
  <si>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</si>
  <si>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</si>
  <si>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</si>
  <si>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</si>
  <si>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</si>
  <si>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</si>
  <si>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</si>
  <si>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</si>
  <si>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</si>
  <si>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</si>
  <si>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</si>
  <si>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</si>
  <si>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</si>
  <si>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</si>
  <si>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</si>
  <si>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</si>
  <si>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</si>
  <si>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</si>
  <si>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</si>
  <si>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</si>
  <si>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</si>
  <si>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</si>
  <si>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</si>
  <si>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</si>
  <si>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</si>
  <si>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</si>
  <si>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</si>
  <si>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</si>
  <si>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</si>
  <si>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</si>
  <si>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</si>
  <si>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</si>
  <si>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</si>
  <si>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</si>
  <si>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</si>
  <si>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</si>
  <si>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</si>
  <si>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</si>
  <si>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</si>
  <si>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</si>
  <si>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</si>
  <si>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</si>
  <si>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</si>
  <si>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</si>
  <si>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</si>
  <si>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</si>
  <si>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</si>
  <si>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</si>
  <si>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</si>
  <si>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</si>
  <si>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</si>
  <si>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</si>
  <si>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</si>
  <si>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</si>
  <si>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</si>
  <si>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</si>
  <si>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</si>
  <si>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</si>
  <si>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</si>
  <si>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</si>
  <si>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</si>
  <si>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</si>
  <si>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</si>
  <si>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</si>
  <si>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</si>
  <si>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</si>
  <si>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</si>
  <si>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</si>
  <si>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</si>
  <si>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</si>
  <si>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</si>
  <si>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</si>
  <si>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</si>
  <si>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</si>
  <si>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</si>
  <si>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</si>
  <si>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</si>
  <si>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</si>
  <si>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</si>
  <si>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</si>
  <si>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</si>
  <si>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</si>
  <si>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</si>
  <si>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</si>
  <si>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</si>
  <si>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</si>
  <si>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</si>
  <si>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</si>
  <si>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</si>
  <si>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</si>
  <si>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</si>
  <si>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</si>
  <si>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</si>
  <si>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</si>
  <si>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</si>
  <si>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</si>
  <si>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</si>
  <si>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</si>
  <si>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</si>
  <si>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</si>
  <si>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</si>
  <si>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</si>
  <si>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</si>
  <si>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</si>
  <si>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</si>
  <si>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</si>
  <si>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</si>
  <si>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</si>
  <si>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</si>
  <si>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</si>
  <si>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</si>
  <si>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</si>
  <si>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</si>
  <si>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</si>
  <si>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</si>
  <si>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</si>
  <si>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</si>
  <si>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</si>
  <si>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</si>
  <si>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</si>
  <si>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</si>
  <si>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</si>
  <si>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</si>
  <si>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</si>
  <si>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</si>
  <si>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</si>
  <si>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</si>
  <si>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</si>
  <si>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</si>
  <si>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</si>
  <si>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</si>
  <si>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</si>
  <si>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</si>
  <si>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</si>
  <si>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</si>
  <si>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</si>
  <si>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</si>
  <si>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</si>
  <si>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</si>
  <si>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</si>
  <si>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</si>
  <si>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</si>
  <si>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</si>
  <si>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</si>
  <si>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</si>
  <si>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</si>
  <si>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</si>
  <si>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</si>
  <si>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</si>
  <si>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</si>
  <si>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</si>
  <si>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</si>
  <si>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</si>
  <si>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</si>
  <si>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</si>
  <si>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</si>
  <si>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</si>
  <si>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</si>
  <si>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</si>
  <si>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</si>
  <si>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</si>
  <si>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</si>
  <si>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</si>
  <si>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</si>
  <si>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</si>
  <si>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</si>
  <si>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</si>
  <si>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</si>
  <si>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</si>
  <si>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</si>
  <si>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</si>
  <si>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</si>
  <si>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</si>
  <si>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</si>
  <si>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</si>
  <si>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</si>
  <si>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</si>
  <si>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</si>
  <si>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</si>
  <si>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</si>
  <si>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</si>
  <si>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</si>
  <si>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</si>
  <si>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</si>
  <si>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</si>
  <si>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</si>
  <si>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</si>
  <si>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</si>
  <si>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</si>
  <si>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</si>
  <si>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</si>
  <si>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</si>
  <si>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</si>
  <si>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</si>
  <si>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</si>
  <si>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</si>
  <si>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</si>
  <si>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</si>
  <si>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</si>
  <si>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</si>
  <si>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</si>
  <si>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</si>
  <si>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</si>
  <si>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</si>
  <si>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</si>
  <si>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</si>
  <si>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</si>
  <si>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</si>
  <si>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</si>
  <si>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</si>
  <si>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</si>
  <si>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</si>
  <si>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</si>
  <si>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</si>
  <si>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</si>
  <si>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</si>
  <si>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</si>
  <si>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</si>
  <si>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</si>
  <si>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</si>
  <si>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</si>
  <si>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</si>
  <si>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</si>
  <si>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</si>
  <si>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</si>
  <si>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</si>
  <si>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</si>
  <si>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</si>
  <si>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</si>
  <si>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</si>
  <si>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</si>
  <si>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</si>
  <si>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</si>
  <si>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</si>
  <si>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</si>
  <si>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</si>
  <si>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</si>
  <si>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</si>
  <si>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</si>
  <si>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</si>
  <si>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</si>
  <si>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</si>
  <si>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</si>
  <si>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</si>
  <si>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</si>
  <si>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</si>
  <si>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</si>
  <si>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</si>
  <si>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</si>
  <si>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</si>
  <si>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</si>
  <si>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</si>
  <si>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</si>
  <si>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</si>
  <si>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</si>
  <si>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</si>
  <si>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</si>
  <si>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</si>
  <si>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</si>
  <si>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</si>
  <si>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</si>
  <si>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</si>
  <si>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</si>
  <si>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</si>
  <si>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</si>
  <si>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</si>
  <si>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</si>
  <si>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</si>
  <si>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</si>
  <si>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</si>
  <si>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</si>
  <si>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</si>
  <si>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</si>
  <si>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</si>
  <si>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</si>
  <si>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</si>
  <si>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</si>
  <si>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</si>
  <si>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</si>
  <si>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</si>
  <si>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</si>
  <si>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</si>
  <si>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</si>
  <si>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</si>
  <si>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</si>
  <si>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</si>
  <si>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</si>
  <si>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</si>
  <si>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</si>
  <si>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</si>
  <si>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</si>
  <si>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</si>
  <si>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</si>
  <si>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</si>
  <si>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</si>
  <si>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</si>
  <si>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</si>
  <si>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</si>
  <si>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</si>
  <si>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</si>
  <si>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</si>
  <si>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</si>
  <si>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</si>
  <si>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</si>
  <si>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</si>
  <si>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</si>
  <si>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</si>
  <si>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</si>
  <si>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</si>
  <si>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</si>
  <si>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</si>
  <si>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</si>
  <si>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</si>
  <si>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</si>
  <si>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</si>
  <si>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</si>
  <si>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</si>
  <si>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</si>
  <si>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</si>
  <si>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</si>
  <si>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</si>
  <si>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</si>
  <si>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</si>
  <si>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</si>
  <si>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</si>
  <si>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</si>
  <si>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</si>
  <si>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</si>
  <si>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</si>
  <si>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</si>
  <si>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</si>
  <si>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</si>
  <si>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</si>
  <si>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</si>
  <si>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</si>
  <si>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</si>
  <si>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</si>
  <si>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</si>
  <si>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</si>
  <si>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</si>
  <si>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</si>
  <si>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</si>
  <si>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</si>
  <si>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</si>
  <si>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</si>
  <si>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</si>
  <si>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</si>
  <si>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</si>
  <si>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</si>
  <si>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</si>
  <si>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</si>
  <si>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</si>
  <si>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</si>
  <si>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</si>
  <si>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</si>
  <si>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</si>
  <si>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</si>
  <si>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</si>
  <si>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</si>
  <si>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</si>
  <si>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</si>
  <si>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</si>
  <si>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</si>
  <si>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</si>
  <si>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</si>
  <si>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</si>
  <si>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</si>
  <si>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</si>
  <si>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</si>
  <si>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</si>
  <si>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</si>
  <si>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</si>
  <si>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</si>
  <si>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</si>
  <si>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</si>
  <si>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</si>
  <si>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</si>
  <si>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</si>
  <si>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</si>
  <si>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</si>
  <si>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</si>
  <si>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</si>
  <si>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</si>
  <si>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</si>
  <si>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</si>
  <si>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</si>
  <si>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</si>
  <si>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</si>
  <si>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</si>
  <si>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</si>
  <si>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</si>
  <si>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</si>
  <si>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</si>
  <si>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</si>
  <si>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</si>
  <si>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</si>
  <si>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</si>
  <si>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</si>
  <si>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</si>
  <si>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</si>
  <si>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</si>
  <si>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</si>
  <si>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</si>
  <si>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</si>
  <si>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</si>
  <si>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</si>
  <si>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</si>
  <si>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</si>
  <si>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</si>
  <si>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</si>
  <si>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</si>
  <si>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</si>
  <si>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</si>
  <si>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</si>
  <si>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</si>
  <si>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</si>
  <si>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</si>
  <si>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</si>
  <si>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</si>
  <si>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</si>
  <si>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</si>
  <si>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</si>
  <si>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</si>
  <si>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</si>
  <si>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</si>
  <si>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</si>
  <si>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</si>
  <si>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</si>
  <si>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</si>
  <si>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</si>
  <si>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</si>
  <si>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</si>
  <si>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</si>
  <si>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</si>
  <si>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</si>
  <si>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</si>
  <si>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</si>
  <si>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</si>
  <si>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</si>
  <si>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</si>
  <si>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</si>
  <si>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</si>
  <si>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</si>
  <si>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</si>
  <si>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</si>
  <si>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</si>
  <si>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</si>
  <si>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</si>
  <si>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</si>
  <si>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</si>
  <si>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</si>
  <si>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</si>
  <si>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</si>
  <si>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</si>
  <si>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</si>
  <si>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</si>
  <si>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</si>
  <si>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</si>
  <si>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</si>
  <si>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</si>
  <si>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</si>
  <si>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</si>
  <si>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</si>
  <si>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</si>
  <si>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</si>
  <si>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</si>
  <si>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</si>
  <si>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</si>
  <si>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</si>
  <si>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</si>
  <si>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</si>
  <si>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</si>
  <si>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</si>
  <si>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</si>
  <si>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</si>
  <si>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</si>
  <si>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</si>
  <si>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</si>
  <si>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</si>
  <si>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</si>
  <si>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</si>
  <si>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</si>
  <si>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</si>
  <si>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</si>
  <si>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</si>
  <si>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</si>
  <si>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</si>
  <si>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</si>
  <si>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</si>
  <si>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</si>
  <si>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</si>
  <si>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</si>
  <si>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</si>
  <si>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</si>
  <si>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</si>
  <si>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</si>
  <si>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</si>
  <si>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</si>
  <si>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</si>
  <si>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</si>
  <si>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</si>
  <si>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</si>
  <si>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</si>
  <si>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</si>
  <si>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</si>
  <si>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</si>
  <si>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</si>
  <si>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</si>
  <si>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</si>
  <si>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</si>
  <si>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</si>
  <si>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</si>
  <si>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</si>
  <si>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</si>
  <si>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</si>
  <si>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</si>
  <si>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</si>
  <si>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</si>
  <si>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</si>
  <si>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</si>
  <si>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</si>
  <si>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</si>
  <si>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</si>
  <si>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</si>
  <si>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</si>
  <si>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</si>
  <si>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</si>
  <si>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</si>
  <si>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</si>
  <si>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</si>
  <si>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</si>
  <si>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</si>
  <si>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</si>
  <si>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</si>
  <si>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</si>
  <si>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</si>
  <si>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</si>
  <si>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</si>
  <si>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</si>
  <si>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</si>
  <si>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</si>
  <si>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</si>
  <si>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</si>
  <si>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</si>
  <si>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</si>
  <si>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</si>
  <si>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</si>
  <si>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</si>
  <si>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</si>
  <si>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</si>
  <si>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</si>
  <si>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</si>
  <si>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</si>
  <si>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</si>
  <si>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</si>
  <si>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</si>
  <si>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</si>
  <si>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</si>
  <si>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</si>
  <si>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</si>
  <si>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</si>
  <si>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</si>
  <si>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</si>
  <si>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</si>
  <si>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</si>
  <si>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</si>
  <si>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</si>
  <si>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</si>
  <si>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</si>
  <si>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</si>
  <si>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</si>
  <si>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</si>
  <si>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</si>
  <si>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</si>
  <si>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</si>
  <si>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</si>
  <si>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</si>
  <si>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</si>
  <si>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</si>
  <si>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</si>
  <si>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</si>
  <si>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</si>
  <si>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</si>
  <si>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</si>
  <si>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</si>
  <si>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</si>
  <si>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</si>
  <si>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</si>
  <si>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</si>
  <si>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</si>
  <si>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</si>
  <si>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</si>
  <si>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</si>
  <si>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</si>
  <si>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</si>
  <si>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</si>
  <si>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</si>
  <si>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</si>
  <si>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</si>
  <si>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</si>
  <si>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</si>
  <si>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</si>
  <si>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</si>
  <si>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</si>
  <si>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</si>
  <si>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</si>
  <si>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</si>
  <si>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</si>
  <si>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</si>
  <si>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</si>
  <si>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</si>
  <si>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</si>
  <si>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</si>
  <si>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</si>
  <si>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</si>
  <si>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</si>
  <si>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</si>
  <si>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</si>
  <si>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</si>
  <si>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</si>
  <si>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</si>
  <si>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</si>
  <si>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</si>
  <si>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</si>
  <si>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</si>
  <si>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</si>
  <si>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</si>
  <si>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</si>
  <si>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</si>
  <si>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</si>
  <si>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</si>
  <si>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</si>
  <si>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</si>
  <si>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</si>
  <si>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</si>
  <si>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</si>
  <si>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</si>
  <si>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</si>
  <si>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</si>
  <si>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</si>
  <si>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</si>
  <si>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</si>
  <si>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</si>
  <si>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</si>
  <si>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</si>
  <si>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</si>
  <si>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</si>
  <si>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</si>
  <si>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</si>
  <si>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</si>
  <si>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</si>
  <si>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</si>
  <si>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</si>
  <si>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</si>
  <si>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</si>
  <si>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</si>
  <si>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</si>
  <si>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</si>
  <si>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</si>
  <si>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</si>
  <si>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</si>
  <si>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</si>
  <si>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</si>
  <si>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</si>
  <si>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</si>
  <si>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</si>
  <si>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</si>
  <si>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</si>
  <si>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</si>
  <si>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</si>
  <si>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</si>
  <si>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</si>
  <si>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</si>
  <si>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</si>
  <si>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</si>
  <si>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</si>
  <si>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</si>
  <si>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</si>
  <si>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</si>
  <si>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</si>
  <si>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</si>
  <si>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</si>
  <si>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</si>
  <si>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</si>
  <si>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</si>
  <si>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</si>
  <si>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</si>
  <si>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</si>
  <si>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</si>
  <si>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</si>
  <si>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</si>
  <si>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</si>
  <si>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</si>
  <si>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</si>
  <si>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</si>
  <si>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</si>
  <si>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</si>
  <si>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</si>
  <si>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</si>
  <si>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</si>
  <si>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</si>
  <si>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</si>
  <si>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</si>
  <si>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</si>
  <si>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</si>
  <si>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</si>
  <si>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</si>
  <si>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</si>
  <si>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</si>
  <si>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</si>
  <si>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</si>
  <si>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</si>
  <si>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</si>
  <si>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</si>
  <si>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</si>
  <si>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</si>
  <si>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</si>
  <si>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</si>
  <si>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</si>
  <si>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</si>
  <si>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</si>
  <si>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</si>
  <si>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</si>
  <si>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</si>
  <si>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</si>
  <si>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</si>
  <si>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</si>
  <si>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</si>
  <si>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</si>
  <si>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</si>
  <si>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</si>
  <si>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</si>
  <si>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</si>
  <si>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</si>
  <si>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</si>
  <si>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</si>
  <si>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</si>
  <si>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</si>
  <si>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</si>
  <si>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</si>
  <si>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</si>
  <si>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</si>
  <si>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</si>
  <si>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</si>
  <si>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</si>
  <si>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</si>
  <si>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</si>
  <si>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</si>
  <si>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</si>
  <si>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</si>
  <si>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</si>
  <si>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</si>
  <si>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</si>
  <si>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</si>
  <si>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</si>
  <si>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</si>
  <si>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</si>
  <si>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</si>
  <si>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</si>
  <si>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</si>
  <si>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</si>
  <si>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</si>
  <si>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</si>
  <si>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</si>
  <si>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</si>
  <si>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</si>
  <si>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</si>
  <si>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</si>
  <si>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</si>
  <si>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</si>
  <si>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</si>
  <si>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</si>
  <si>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</si>
  <si>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</si>
  <si>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</si>
  <si>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</si>
  <si>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</si>
  <si>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</si>
  <si>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</si>
  <si>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</si>
  <si>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</si>
  <si>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</si>
  <si>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</si>
  <si>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</si>
  <si>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</si>
  <si>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</si>
  <si>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</si>
  <si>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</si>
  <si>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</si>
  <si>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</si>
  <si>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</si>
  <si>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</si>
  <si>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</si>
  <si>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</si>
  <si>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</si>
  <si>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</si>
  <si>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</si>
  <si>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</si>
  <si>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</si>
  <si>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</si>
  <si>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</si>
  <si>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</si>
  <si>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</si>
  <si>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</si>
  <si>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</si>
  <si>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</si>
  <si>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</si>
  <si>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</si>
  <si>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</si>
  <si>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</si>
  <si>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</si>
  <si>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</si>
  <si>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</si>
  <si>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</si>
  <si>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</si>
  <si>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</si>
  <si>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</si>
  <si>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</si>
  <si>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</si>
  <si>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</si>
  <si>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</si>
  <si>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</si>
  <si>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</si>
  <si>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</si>
  <si>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</si>
  <si>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</si>
  <si>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</si>
  <si>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</si>
  <si>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</si>
  <si>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</si>
  <si>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</si>
  <si>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</si>
  <si>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</si>
  <si>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</si>
  <si>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</si>
  <si>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</si>
  <si>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</si>
  <si>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</si>
  <si>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</si>
  <si>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</si>
  <si>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</si>
  <si>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</si>
  <si>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</si>
  <si>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</si>
  <si>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</si>
  <si>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</si>
  <si>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</si>
  <si>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</si>
  <si>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</si>
  <si>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</si>
  <si>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</si>
  <si>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</si>
  <si>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</si>
  <si>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</si>
  <si>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</si>
  <si>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</si>
  <si>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</si>
  <si>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</si>
  <si>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</si>
  <si>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</si>
  <si>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</si>
  <si>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</si>
  <si>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</si>
  <si>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</si>
  <si>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</si>
  <si>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</si>
  <si>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</si>
  <si>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</si>
  <si>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</si>
  <si>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</si>
  <si>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</si>
  <si>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</si>
  <si>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</si>
  <si>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</si>
  <si>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</si>
  <si>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</si>
  <si>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</si>
  <si>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</si>
  <si>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</si>
  <si>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</si>
  <si>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</si>
  <si>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</si>
  <si>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</si>
  <si>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</si>
  <si>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</si>
  <si>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</si>
  <si>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</si>
  <si>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</si>
  <si>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</si>
  <si>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</si>
  <si>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</si>
  <si>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</si>
  <si>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</si>
  <si>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</si>
  <si>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</si>
  <si>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</si>
  <si>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</si>
  <si>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</si>
  <si>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</si>
  <si>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</si>
  <si>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</si>
  <si>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</si>
  <si>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</si>
  <si>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</si>
  <si>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</si>
  <si>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</si>
  <si>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</si>
  <si>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</si>
  <si>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</si>
  <si>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</si>
  <si>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</si>
  <si>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</si>
  <si>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</si>
  <si>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</si>
  <si>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</si>
  <si>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</si>
  <si>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</si>
  <si>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</si>
  <si>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</si>
  <si>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</si>
  <si>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</si>
  <si>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</si>
  <si>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</si>
  <si>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</si>
  <si>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</si>
  <si>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</si>
  <si>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</si>
  <si>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</si>
  <si>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</si>
  <si>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</si>
  <si>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</si>
  <si>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</si>
  <si>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</si>
  <si>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</si>
  <si>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</si>
  <si>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</si>
  <si>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</si>
  <si>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</si>
  <si>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</si>
  <si>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</si>
  <si>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</si>
  <si>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</si>
  <si>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</si>
  <si>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</si>
  <si>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</si>
  <si>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</si>
  <si>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</si>
  <si>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</si>
  <si>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</si>
  <si>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</si>
  <si>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</si>
  <si>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</si>
  <si>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</si>
  <si>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</si>
  <si>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</si>
  <si>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</si>
  <si>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</si>
  <si>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</si>
  <si>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</si>
  <si>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</si>
  <si>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</si>
  <si>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</si>
  <si>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</si>
  <si>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</si>
  <si>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</si>
  <si>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</si>
  <si>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</si>
  <si>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</si>
  <si>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</si>
  <si>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</si>
  <si>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</si>
  <si>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</si>
  <si>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</si>
  <si>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</si>
  <si>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</si>
  <si>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</si>
  <si>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</si>
  <si>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</si>
  <si>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</si>
  <si>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</si>
  <si>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</si>
  <si>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</si>
  <si>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</si>
  <si>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</si>
  <si>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</si>
  <si>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</si>
  <si>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</si>
  <si>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</si>
  <si>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</si>
  <si>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</si>
  <si>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</si>
  <si>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</si>
  <si>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</si>
  <si>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</si>
  <si>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</si>
  <si>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</si>
  <si>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</si>
  <si>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</si>
  <si>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</si>
  <si>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</si>
  <si>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</si>
  <si>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</si>
  <si>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</si>
  <si>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</si>
  <si>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</si>
  <si>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</si>
  <si>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</si>
  <si>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</si>
  <si>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</si>
  <si>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</si>
  <si>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</si>
  <si>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</si>
  <si>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</si>
  <si>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</si>
  <si>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</si>
  <si>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</si>
  <si>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</si>
  <si>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</si>
  <si>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</si>
  <si>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</si>
  <si>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</si>
  <si>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</si>
  <si>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</si>
  <si>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</si>
  <si>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</si>
  <si>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</si>
  <si>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</si>
  <si>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</si>
  <si>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</si>
  <si>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</si>
  <si>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</si>
  <si>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</si>
  <si>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</si>
  <si>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</si>
  <si>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</si>
  <si>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</si>
  <si>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</si>
  <si>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</si>
  <si>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</si>
  <si>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</si>
  <si>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</si>
  <si>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</si>
  <si>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</si>
  <si>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</si>
  <si>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</si>
  <si>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</si>
  <si>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</si>
  <si>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</si>
  <si>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</si>
  <si>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</si>
  <si>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</si>
  <si>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</si>
  <si>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</si>
  <si>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</si>
  <si>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</si>
  <si>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</si>
  <si>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</si>
  <si>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</si>
  <si>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</si>
  <si>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</si>
  <si>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</si>
  <si>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</si>
  <si>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</si>
  <si>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</si>
  <si>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</si>
  <si>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</si>
  <si>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</si>
  <si>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</si>
  <si>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</si>
  <si>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</si>
  <si>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</si>
  <si>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</si>
  <si>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</si>
  <si>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</si>
  <si>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</si>
  <si>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</si>
  <si>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</si>
  <si>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</si>
  <si>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</si>
  <si>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</si>
  <si>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</si>
  <si>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</si>
  <si>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</si>
  <si>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</si>
  <si>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</si>
  <si>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</si>
  <si>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</si>
  <si>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</si>
  <si>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</si>
  <si>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</si>
  <si>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</si>
  <si>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</si>
  <si>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</si>
  <si>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</si>
  <si>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</si>
  <si>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</si>
  <si>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</si>
  <si>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</si>
  <si>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</si>
  <si>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</si>
  <si>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</si>
  <si>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</si>
  <si>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</si>
  <si>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</si>
  <si>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</si>
  <si>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</si>
  <si>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</si>
  <si>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</si>
  <si>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</si>
  <si>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</si>
  <si>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</si>
  <si>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</si>
  <si>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</si>
  <si>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</si>
  <si>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</si>
  <si>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</si>
  <si>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</si>
  <si>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</si>
  <si>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</si>
  <si>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</si>
  <si>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</si>
  <si>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</si>
  <si>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</si>
  <si>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</si>
  <si>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</si>
  <si>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</si>
  <si>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</si>
  <si>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</si>
  <si>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</si>
  <si>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</si>
  <si>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</si>
  <si>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</si>
  <si>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</si>
  <si>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</si>
  <si>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</si>
  <si>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</si>
  <si>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</si>
  <si>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</si>
  <si>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</si>
  <si>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</si>
  <si>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</si>
  <si>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</si>
  <si>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</si>
  <si>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</si>
  <si>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</si>
  <si>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</si>
  <si>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</si>
  <si>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</si>
  <si>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</si>
  <si>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</si>
  <si>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</si>
  <si>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</si>
  <si>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</si>
  <si>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</si>
  <si>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</si>
  <si>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</si>
  <si>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</si>
  <si>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</si>
  <si>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</si>
  <si>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</si>
  <si>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</si>
  <si>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</si>
  <si>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</si>
  <si>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</si>
  <si>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</si>
  <si>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</si>
  <si>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</si>
  <si>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</si>
  <si>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</si>
  <si>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</si>
  <si>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</si>
  <si>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</si>
  <si>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</si>
  <si>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</si>
  <si>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</si>
  <si>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</si>
  <si>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</si>
  <si>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</si>
  <si>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</si>
  <si>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</si>
  <si>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</si>
  <si>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</si>
  <si>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</si>
  <si>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</si>
  <si>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</si>
  <si>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</si>
  <si>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</si>
  <si>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</si>
  <si>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</si>
  <si>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</si>
  <si>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</si>
  <si>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</si>
  <si>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</si>
  <si>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</si>
  <si>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</si>
  <si>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</si>
  <si>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</si>
  <si>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</si>
  <si>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</si>
  <si>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</si>
  <si>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</si>
  <si>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</si>
  <si>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</si>
  <si>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</si>
  <si>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</si>
  <si>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</si>
  <si>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</si>
  <si>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</si>
  <si>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</si>
  <si>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</si>
  <si>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</si>
  <si>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</si>
  <si>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</si>
  <si>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</si>
  <si>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</si>
  <si>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</si>
  <si>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</si>
  <si>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</si>
  <si>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</si>
  <si>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</si>
  <si>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</si>
  <si>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</si>
  <si>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</si>
  <si>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</si>
  <si>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</si>
  <si>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</si>
  <si>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</si>
  <si>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</si>
  <si>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</si>
  <si>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</si>
  <si>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</si>
  <si>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</si>
  <si>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</si>
  <si>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</si>
  <si>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</si>
  <si>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</si>
  <si>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</si>
  <si>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</si>
  <si>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</si>
  <si>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</si>
  <si>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</si>
  <si>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</si>
  <si>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</si>
  <si>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</si>
  <si>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</si>
  <si>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</si>
  <si>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</si>
  <si>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</si>
  <si>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</si>
  <si>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</si>
  <si>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</si>
  <si>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</si>
  <si>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</si>
  <si>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</si>
  <si>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</si>
  <si>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</si>
  <si>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</si>
  <si>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</si>
  <si>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</si>
  <si>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</si>
  <si>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</si>
  <si>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</si>
  <si>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</si>
  <si>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</si>
  <si>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</si>
  <si>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</si>
  <si>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</si>
  <si>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</si>
  <si>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</si>
  <si>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</si>
  <si>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</si>
  <si>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</si>
  <si>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</si>
  <si>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</si>
  <si>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</si>
  <si>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</si>
  <si>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</si>
  <si>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</si>
  <si>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</si>
  <si>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</si>
  <si>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</si>
  <si>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</si>
  <si>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</si>
  <si>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</si>
  <si>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</si>
  <si>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</si>
  <si>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</si>
  <si>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</si>
  <si>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</si>
  <si>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</si>
  <si>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</si>
  <si>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</si>
  <si>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</si>
  <si>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</si>
  <si>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</si>
  <si>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</si>
  <si>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</si>
  <si>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</si>
  <si>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</si>
  <si>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</si>
  <si>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</si>
  <si>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</si>
  <si>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</si>
  <si>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</si>
  <si>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</si>
  <si>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</si>
  <si>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</si>
  <si>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</si>
  <si>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</si>
  <si>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</si>
  <si>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</si>
  <si>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</si>
  <si>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</si>
  <si>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</si>
  <si>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</si>
  <si>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</si>
  <si>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</si>
  <si>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</si>
  <si>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</si>
  <si>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</si>
  <si>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</si>
  <si>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</si>
  <si>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</si>
  <si>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</si>
  <si>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</si>
  <si>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</si>
  <si>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</si>
  <si>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</si>
  <si>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</si>
  <si>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</si>
  <si>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</si>
  <si>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</si>
  <si>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</si>
  <si>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</si>
  <si>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</si>
  <si>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</si>
  <si>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</si>
  <si>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</si>
  <si>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</si>
  <si>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</si>
  <si>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</si>
  <si>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</si>
  <si>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</si>
  <si>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</si>
  <si>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</si>
  <si>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</si>
  <si>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</si>
  <si>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</si>
  <si>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</si>
  <si>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</si>
  <si>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</si>
  <si>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</si>
  <si>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</si>
  <si>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</si>
  <si>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</si>
  <si>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</si>
  <si>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</si>
  <si>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</si>
  <si>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</si>
  <si>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</si>
  <si>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</si>
  <si>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</si>
  <si>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</si>
  <si>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</si>
  <si>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</si>
  <si>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</si>
  <si>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</si>
  <si>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</si>
  <si>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</si>
  <si>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</si>
  <si>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</si>
  <si>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</si>
  <si>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</si>
  <si>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</si>
  <si>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</si>
  <si>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</si>
  <si>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</si>
  <si>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</si>
  <si>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</si>
  <si>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</si>
  <si>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</si>
  <si>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</si>
  <si>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</si>
  <si>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</si>
  <si>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</si>
  <si>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</si>
  <si>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</si>
  <si>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</si>
  <si>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</si>
  <si>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</si>
  <si>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</si>
  <si>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</si>
  <si>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</si>
  <si>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</si>
  <si>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</si>
  <si>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</si>
  <si>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</si>
  <si>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</si>
  <si>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</si>
  <si>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</si>
  <si>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</si>
  <si>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</si>
  <si>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</si>
  <si>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</si>
  <si>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</si>
  <si>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</si>
  <si>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</si>
  <si>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</si>
  <si>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</si>
  <si>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</si>
  <si>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</si>
  <si>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</si>
  <si>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</si>
  <si>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</si>
  <si>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</si>
  <si>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</si>
  <si>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</si>
  <si>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</si>
  <si>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</si>
  <si>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</si>
  <si>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</si>
  <si>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</si>
  <si>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</si>
  <si>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</si>
  <si>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</si>
  <si>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</si>
  <si>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</si>
  <si>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</si>
  <si>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</si>
  <si>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</si>
  <si>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</si>
  <si>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</si>
  <si>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</si>
  <si>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</si>
  <si>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</si>
  <si>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</si>
  <si>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</si>
  <si>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</si>
  <si>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</si>
  <si>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</si>
  <si>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</si>
  <si>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</si>
  <si>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</si>
  <si>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</si>
  <si>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</si>
  <si>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</si>
  <si>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</si>
  <si>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</si>
  <si>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</si>
  <si>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</si>
  <si>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</si>
  <si>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</si>
  <si>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</si>
  <si>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</si>
  <si>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</si>
  <si>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</si>
  <si>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</si>
  <si>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</si>
  <si>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</si>
  <si>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</si>
  <si>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</si>
  <si>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</si>
  <si>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</si>
  <si>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</si>
  <si>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</si>
  <si>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</si>
  <si>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</si>
  <si>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</si>
  <si>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</si>
  <si>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</si>
  <si>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</si>
  <si>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</si>
  <si>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</si>
  <si>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</si>
  <si>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</si>
  <si>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</si>
  <si>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</si>
  <si>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</si>
  <si>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</si>
  <si>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</si>
  <si>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</si>
  <si>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</si>
  <si>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</si>
  <si>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</si>
  <si>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</si>
  <si>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</si>
  <si>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</si>
  <si>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</si>
  <si>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</si>
  <si>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</si>
  <si>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</si>
  <si>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</si>
  <si>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</si>
  <si>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</si>
  <si>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</si>
  <si>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</si>
  <si>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</si>
  <si>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</si>
  <si>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</si>
  <si>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</si>
  <si>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</si>
  <si>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</si>
  <si>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</si>
  <si>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</si>
  <si>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</si>
  <si>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</si>
  <si>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</si>
  <si>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</si>
  <si>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</si>
  <si>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</si>
  <si>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</si>
  <si>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</si>
  <si>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</si>
  <si>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</si>
  <si>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</si>
  <si>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</si>
  <si>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</si>
  <si>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</si>
  <si>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</si>
  <si>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</si>
  <si>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</si>
  <si>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</si>
  <si>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</si>
  <si>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</si>
  <si>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</si>
  <si>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</si>
  <si>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</si>
  <si>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</si>
  <si>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</si>
  <si>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</si>
  <si>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</si>
  <si>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</si>
  <si>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</si>
  <si>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</si>
  <si>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</si>
  <si>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</si>
  <si>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</si>
  <si>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</si>
  <si>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</si>
  <si>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</si>
  <si>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</si>
  <si>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</si>
  <si>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</si>
  <si>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</si>
  <si>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</si>
  <si>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</si>
  <si>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</si>
  <si>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</si>
  <si>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</si>
  <si>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</si>
  <si>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</si>
  <si>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</si>
  <si>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</si>
  <si>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</si>
  <si>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</si>
  <si>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</si>
  <si>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</si>
  <si>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</si>
  <si>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</si>
  <si>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</si>
  <si>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</si>
  <si>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</si>
  <si>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</si>
  <si>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</si>
  <si>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</si>
  <si>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</si>
  <si>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</si>
  <si>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</si>
  <si>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</si>
  <si>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</si>
  <si>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</si>
  <si>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</si>
  <si>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</si>
  <si>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</si>
  <si>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</si>
  <si>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</si>
  <si>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</si>
  <si>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</si>
  <si>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</si>
  <si>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</si>
  <si>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</si>
  <si>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</si>
  <si>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</si>
  <si>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</si>
  <si>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</si>
  <si>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</si>
  <si>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</si>
  <si>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</si>
  <si>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</si>
  <si>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</si>
  <si>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</si>
  <si>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</si>
  <si>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</si>
  <si>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</si>
  <si>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</si>
  <si>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</si>
  <si>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</si>
  <si>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</si>
  <si>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</si>
  <si>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</si>
  <si>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</si>
  <si>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</si>
  <si>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</si>
  <si>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</si>
  <si>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</si>
  <si>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</si>
  <si>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</si>
  <si>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</si>
  <si>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</si>
  <si>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</si>
  <si>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</si>
  <si>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</si>
  <si>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</si>
  <si>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</si>
  <si>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</si>
  <si>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</si>
  <si>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</si>
  <si>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</si>
  <si>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</si>
  <si>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</si>
  <si>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</si>
  <si>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</si>
  <si>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</si>
  <si>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</si>
  <si>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</si>
  <si>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</si>
  <si>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</si>
  <si>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</si>
  <si>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</si>
  <si>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</si>
  <si>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</si>
  <si>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</si>
  <si>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</si>
  <si>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</si>
  <si>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</si>
  <si>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</si>
  <si>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</si>
  <si>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</si>
  <si>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</si>
  <si>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</si>
  <si>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</si>
  <si>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</si>
  <si>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</si>
  <si>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</si>
  <si>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</si>
  <si>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</si>
  <si>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</si>
  <si>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</si>
  <si>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</si>
  <si>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</si>
  <si>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</si>
  <si>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</si>
  <si>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</si>
  <si>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</si>
  <si>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</si>
  <si>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</si>
  <si>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</si>
  <si>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</si>
  <si>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</si>
  <si>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</si>
  <si>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</si>
  <si>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</si>
  <si>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</si>
  <si>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</si>
  <si>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</si>
  <si>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</si>
  <si>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</si>
  <si>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</si>
  <si>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</si>
  <si>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</si>
  <si>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</si>
  <si>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</si>
  <si>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</si>
  <si>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</si>
  <si>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</si>
  <si>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</si>
  <si>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</si>
  <si>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</si>
  <si>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</si>
  <si>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</si>
  <si>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</si>
  <si>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</si>
  <si>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</si>
  <si>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</si>
  <si>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</si>
  <si>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</si>
  <si>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</si>
  <si>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</si>
  <si>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</si>
  <si>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</si>
  <si>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</si>
  <si>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</si>
  <si>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</si>
  <si>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</si>
  <si>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</si>
  <si>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</si>
  <si>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</si>
  <si>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</si>
  <si>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</si>
  <si>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</si>
  <si>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</si>
  <si>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</si>
  <si>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</si>
  <si>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</si>
  <si>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</si>
  <si>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</si>
  <si>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</si>
  <si>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</si>
  <si>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</si>
  <si>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</si>
  <si>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</si>
  <si>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</si>
  <si>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</si>
  <si>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</si>
  <si>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</si>
  <si>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</si>
  <si>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</si>
  <si>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</si>
  <si>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</si>
  <si>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</si>
  <si>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</si>
  <si>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</si>
  <si>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</si>
  <si>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</si>
  <si>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</si>
  <si>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</si>
  <si>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</si>
  <si>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</si>
  <si>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</si>
  <si>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</si>
  <si>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</si>
  <si>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</si>
  <si>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</si>
  <si>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</si>
  <si>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</si>
  <si>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</si>
  <si>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</si>
  <si>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</si>
  <si>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</si>
  <si>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</si>
  <si>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</si>
  <si>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</si>
  <si>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</si>
  <si>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</si>
  <si>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</si>
  <si>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</si>
  <si>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</si>
  <si>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</si>
  <si>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</si>
  <si>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</si>
  <si>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</si>
  <si>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</si>
  <si>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</si>
  <si>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</si>
  <si>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</si>
  <si>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</si>
  <si>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</si>
  <si>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</si>
  <si>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</si>
  <si>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</si>
  <si>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</si>
  <si>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</si>
  <si>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</si>
  <si>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</si>
  <si>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</si>
  <si>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</si>
  <si>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</si>
  <si>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</si>
  <si>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</si>
  <si>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</si>
  <si>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</si>
  <si>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</si>
  <si>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</si>
  <si>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</si>
  <si>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</si>
  <si>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</si>
  <si>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</si>
  <si>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</si>
  <si>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</si>
  <si>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</si>
  <si>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</si>
  <si>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</si>
  <si>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</si>
  <si>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</si>
  <si>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</si>
  <si>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</si>
  <si>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</si>
  <si>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</si>
  <si>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</si>
  <si>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</si>
  <si>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</si>
  <si>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</si>
  <si>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</si>
  <si>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</si>
  <si>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</si>
  <si>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</si>
  <si>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</si>
  <si>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</si>
  <si>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</si>
  <si>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</si>
  <si>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</si>
  <si>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</si>
  <si>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</si>
  <si>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</si>
  <si>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</si>
  <si>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</si>
  <si>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</si>
  <si>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</si>
  <si>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</si>
  <si>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</si>
  <si>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</si>
  <si>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</si>
  <si>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</si>
  <si>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</si>
  <si>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</si>
  <si>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</si>
  <si>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</si>
  <si>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</si>
  <si>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</si>
  <si>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</si>
  <si>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</si>
  <si>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</si>
  <si>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</si>
  <si>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</si>
  <si>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</si>
  <si>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</si>
  <si>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</si>
  <si>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</si>
  <si>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</si>
  <si>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</si>
  <si>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</si>
  <si>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</si>
  <si>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</si>
  <si>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</si>
  <si>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</si>
  <si>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</si>
  <si>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</si>
  <si>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</si>
  <si>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</si>
  <si>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</si>
  <si>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</si>
  <si>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</si>
  <si>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</si>
  <si>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</si>
  <si>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</si>
  <si>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</si>
  <si>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</si>
  <si>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</si>
  <si>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</si>
  <si>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</si>
  <si>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</si>
  <si>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</si>
  <si>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</si>
  <si>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</si>
  <si>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</si>
  <si>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</si>
  <si>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</si>
  <si>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</si>
  <si>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</si>
  <si>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</si>
  <si>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</si>
  <si>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</si>
  <si>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</si>
  <si>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</si>
  <si>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</si>
  <si>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</si>
  <si>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</si>
  <si>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</si>
  <si>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</si>
  <si>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</si>
  <si>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</si>
  <si>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</si>
  <si>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</si>
  <si>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</si>
  <si>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</si>
  <si>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</si>
  <si>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</si>
  <si>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</si>
  <si>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</si>
  <si>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</si>
  <si>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</si>
  <si>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</si>
  <si>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</si>
  <si>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</si>
  <si>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</si>
  <si>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</si>
  <si>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</si>
  <si>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</si>
  <si>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</si>
  <si>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</si>
  <si>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</si>
  <si>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</si>
  <si>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</si>
  <si>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</si>
  <si>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</si>
  <si>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</si>
  <si>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</si>
  <si>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</si>
  <si>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</si>
  <si>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</si>
  <si>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</si>
  <si>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</si>
  <si>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</si>
  <si>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</si>
  <si>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</si>
  <si>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</si>
  <si>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</si>
  <si>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</si>
  <si>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</si>
  <si>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</si>
  <si>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</si>
  <si>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</si>
  <si>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</si>
  <si>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</si>
  <si>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</si>
  <si>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</si>
  <si>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</si>
  <si>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</si>
  <si>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</si>
  <si>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</si>
  <si>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</si>
  <si>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</si>
  <si>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</si>
  <si>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</si>
  <si>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</si>
  <si>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</si>
  <si>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</si>
  <si>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</si>
  <si>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</si>
  <si>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</si>
  <si>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</si>
  <si>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</si>
  <si>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</si>
  <si>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</si>
  <si>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</si>
  <si>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</si>
  <si>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</si>
  <si>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</si>
  <si>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</si>
  <si>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</si>
  <si>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</si>
  <si>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</si>
  <si>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</si>
  <si>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</si>
  <si>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</si>
  <si>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</si>
  <si>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</si>
  <si>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</si>
  <si>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</si>
  <si>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</si>
  <si>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</si>
  <si>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</si>
  <si>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</si>
  <si>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</si>
  <si>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</si>
  <si>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</si>
  <si>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</si>
  <si>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</si>
  <si>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</si>
  <si>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</si>
  <si>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</si>
  <si>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</si>
  <si>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</si>
  <si>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</si>
  <si>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</si>
  <si>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</si>
  <si>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</si>
  <si>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</si>
  <si>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</si>
  <si>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</si>
  <si>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</si>
  <si>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</si>
  <si>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</si>
  <si>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</si>
  <si>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</si>
  <si>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</si>
  <si>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</si>
  <si>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</si>
  <si>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</si>
  <si>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</si>
  <si>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</si>
  <si>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</si>
  <si>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</si>
  <si>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</si>
  <si>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</si>
  <si>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</si>
  <si>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</si>
  <si>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</si>
  <si>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</si>
  <si>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</si>
  <si>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</si>
  <si>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</si>
  <si>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</si>
  <si>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</si>
  <si>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</si>
  <si>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</si>
  <si>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</si>
  <si>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</si>
  <si>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</si>
  <si>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</si>
  <si>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</si>
  <si>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</si>
  <si>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</si>
  <si>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</si>
  <si>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</si>
  <si>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</si>
  <si>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</si>
  <si>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</si>
  <si>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</si>
  <si>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</si>
  <si>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</si>
  <si>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</si>
  <si>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</si>
  <si>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</si>
  <si>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</si>
  <si>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</si>
  <si>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</si>
  <si>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</si>
  <si>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</si>
  <si>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</si>
  <si>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</si>
  <si>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</si>
  <si>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</si>
  <si>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</si>
  <si>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</si>
  <si>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</si>
  <si>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</si>
  <si>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</si>
  <si>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</si>
  <si>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</si>
  <si>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</si>
  <si>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</si>
  <si>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</si>
  <si>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</si>
  <si>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</si>
  <si>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</si>
  <si>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</si>
  <si>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</si>
  <si>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</si>
  <si>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</si>
  <si>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</si>
  <si>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</si>
  <si>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</si>
  <si>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</si>
  <si>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</si>
  <si>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</si>
  <si>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</si>
  <si>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</si>
  <si>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</si>
  <si>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</si>
  <si>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</si>
  <si>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</si>
  <si>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</si>
  <si>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</si>
  <si>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</si>
  <si>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</si>
  <si>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</si>
  <si>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</si>
  <si>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</si>
  <si>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</si>
  <si>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</si>
  <si>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</si>
  <si>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</si>
  <si>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</si>
  <si>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</si>
  <si>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</si>
  <si>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</si>
  <si>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</si>
  <si>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</si>
  <si>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</si>
  <si>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</si>
  <si>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</si>
  <si>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</si>
  <si>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</si>
  <si>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</si>
  <si>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</si>
  <si>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</si>
  <si>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</si>
  <si>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</si>
  <si>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</si>
  <si>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</si>
  <si>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</si>
  <si>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</si>
  <si>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</si>
  <si>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</si>
  <si>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</si>
  <si>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</si>
  <si>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</si>
  <si>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</si>
  <si>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</si>
  <si>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</si>
  <si>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</si>
  <si>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</si>
  <si>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</si>
  <si>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</si>
  <si>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</si>
  <si>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</si>
  <si>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</si>
  <si>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</si>
  <si>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</si>
  <si>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</si>
  <si>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</si>
  <si>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</si>
  <si>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</si>
  <si>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</si>
  <si>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</si>
  <si>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</si>
  <si>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</si>
  <si>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</si>
  <si>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</si>
  <si>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</si>
  <si>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</si>
  <si>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</si>
  <si>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</si>
  <si>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</si>
  <si>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</si>
  <si>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</si>
  <si>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</si>
  <si>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</si>
  <si>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</si>
  <si>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</si>
  <si>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</si>
  <si>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</si>
  <si>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</si>
  <si>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</si>
  <si>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</si>
  <si>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</si>
  <si>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</si>
  <si>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</si>
  <si>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</si>
  <si>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</si>
  <si>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</si>
  <si>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</si>
  <si>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</si>
  <si>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</si>
  <si>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</si>
  <si>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</si>
  <si>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</si>
  <si>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</si>
  <si>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</si>
  <si>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</si>
  <si>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</si>
  <si>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</si>
  <si>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</si>
  <si>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</si>
  <si>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</si>
  <si>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</si>
  <si>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</si>
  <si>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</si>
  <si>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</si>
  <si>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</si>
  <si>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</si>
  <si>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</si>
  <si>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</si>
  <si>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</si>
  <si>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</si>
  <si>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</si>
  <si>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</si>
  <si>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</si>
  <si>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</si>
  <si>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</si>
  <si>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</si>
  <si>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</si>
  <si>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</si>
  <si>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</si>
  <si>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</si>
  <si>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</si>
  <si>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</si>
  <si>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</si>
  <si>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</si>
  <si>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</si>
  <si>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</si>
  <si>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</si>
  <si>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</si>
  <si>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</si>
  <si>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</si>
  <si>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</si>
  <si>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</si>
  <si>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</si>
  <si>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</si>
  <si>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</si>
  <si>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</si>
  <si>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</si>
  <si>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</si>
  <si>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</si>
  <si>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</si>
  <si>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</si>
  <si>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</si>
  <si>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</si>
  <si>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</si>
  <si>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</si>
  <si>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</si>
  <si>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</si>
  <si>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</si>
  <si>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</si>
  <si>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</si>
  <si>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</si>
  <si>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</si>
  <si>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</si>
  <si>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</si>
  <si>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</si>
  <si>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</si>
  <si>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</si>
  <si>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</si>
  <si>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</si>
  <si>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</si>
  <si>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</si>
  <si>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</si>
  <si>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</si>
  <si>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</si>
  <si>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</si>
  <si>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</si>
  <si>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</si>
  <si>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</si>
  <si>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</si>
  <si>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</si>
  <si>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</si>
  <si>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</si>
  <si>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</si>
  <si>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</si>
  <si>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</si>
  <si>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</si>
  <si>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</si>
  <si>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</si>
  <si>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</si>
  <si>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</si>
  <si>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</si>
  <si>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</si>
  <si>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</si>
  <si>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</si>
  <si>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</si>
  <si>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</si>
  <si>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</si>
  <si>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</si>
  <si>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</si>
  <si>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</si>
  <si>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</si>
  <si>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</si>
  <si>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</si>
  <si>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</si>
  <si>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</si>
  <si>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</si>
  <si>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</si>
  <si>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</si>
  <si>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</si>
  <si>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</si>
  <si>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</si>
  <si>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</si>
  <si>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</si>
  <si>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</si>
  <si>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</si>
  <si>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</si>
  <si>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</si>
  <si>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</si>
  <si>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</si>
  <si>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</si>
  <si>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</si>
  <si>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</si>
  <si>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</si>
  <si>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</si>
  <si>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</si>
  <si>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</si>
  <si>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</si>
  <si>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</si>
  <si>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</si>
  <si>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</si>
  <si>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</si>
  <si>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</si>
  <si>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</si>
  <si>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</si>
  <si>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</si>
  <si>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</si>
  <si>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</si>
  <si>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</si>
  <si>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</si>
  <si>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</si>
  <si>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</si>
  <si>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</si>
  <si>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</si>
  <si>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</si>
  <si>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</si>
  <si>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</si>
  <si>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</si>
  <si>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</si>
  <si>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</si>
  <si>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</si>
  <si>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</si>
  <si>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</si>
  <si>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</si>
  <si>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</si>
  <si>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</si>
  <si>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</si>
  <si>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</si>
  <si>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</si>
  <si>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</si>
  <si>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</si>
  <si>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</si>
  <si>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</si>
  <si>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</si>
  <si>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</si>
  <si>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</si>
  <si>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</si>
  <si>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</si>
  <si>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</si>
  <si>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</si>
  <si>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</si>
  <si>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</si>
  <si>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</si>
  <si>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</si>
  <si>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</si>
  <si>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</si>
  <si>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</si>
  <si>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</si>
  <si>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</si>
  <si>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</si>
  <si>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</si>
  <si>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</si>
  <si>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</si>
  <si>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</si>
  <si>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</si>
  <si>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</si>
  <si>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</si>
  <si>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</si>
  <si>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</si>
  <si>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</si>
  <si>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</si>
  <si>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</si>
  <si>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</si>
  <si>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</si>
  <si>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</si>
  <si>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</si>
  <si>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</si>
  <si>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</si>
  <si>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</si>
  <si>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</si>
  <si>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</si>
  <si>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</si>
  <si>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</si>
  <si>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</si>
  <si>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</si>
  <si>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</si>
  <si>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</si>
  <si>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</si>
  <si>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</si>
  <si>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</si>
  <si>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</si>
  <si>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</si>
  <si>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</si>
  <si>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</si>
  <si>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</si>
  <si>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</si>
  <si>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</si>
  <si>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</si>
  <si>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</si>
  <si>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</si>
  <si>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</si>
  <si>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</si>
  <si>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</si>
  <si>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</si>
  <si>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</si>
  <si>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</si>
  <si>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</si>
  <si>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</si>
  <si>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</si>
  <si>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</si>
  <si>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</si>
  <si>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</si>
  <si>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</si>
  <si>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</si>
  <si>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</si>
  <si>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</si>
  <si>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</si>
  <si>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</si>
  <si>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</si>
  <si>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</si>
  <si>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</si>
  <si>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</si>
  <si>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</si>
  <si>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</si>
  <si>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</si>
  <si>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</si>
  <si>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</si>
  <si>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</si>
  <si>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</si>
  <si>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</si>
  <si>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</si>
  <si>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</si>
  <si>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</si>
  <si>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</si>
  <si>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</si>
  <si>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</si>
  <si>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</si>
  <si>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</si>
  <si>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</si>
  <si>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</si>
  <si>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</si>
  <si>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</si>
  <si>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</si>
  <si>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</si>
  <si>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</si>
  <si>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</si>
  <si>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</si>
  <si>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</si>
  <si>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</si>
  <si>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</si>
  <si>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</si>
  <si>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</si>
  <si>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</si>
  <si>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</si>
  <si>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</si>
  <si>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</si>
  <si>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</si>
  <si>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</si>
  <si>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</si>
  <si>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</si>
  <si>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</si>
  <si>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</si>
  <si>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</si>
  <si>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</si>
  <si>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</si>
  <si>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</si>
  <si>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</si>
  <si>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</si>
  <si>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</si>
  <si>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</si>
  <si>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</si>
  <si>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</si>
  <si>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</si>
  <si>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</si>
  <si>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</si>
  <si>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</si>
  <si>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</si>
  <si>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</si>
  <si>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</si>
  <si>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</si>
  <si>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</si>
  <si>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</si>
  <si>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</si>
  <si>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</si>
  <si>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</si>
  <si>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</si>
  <si>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</si>
  <si>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</si>
  <si>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</si>
  <si>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</si>
  <si>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</si>
  <si>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</si>
  <si>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</si>
  <si>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</si>
  <si>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</si>
  <si>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</si>
  <si>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</si>
  <si>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</si>
  <si>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</si>
  <si>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</si>
  <si>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</si>
  <si>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</si>
  <si>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</si>
  <si>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</si>
  <si>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</si>
  <si>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</si>
  <si>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</si>
  <si>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</si>
  <si>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</si>
  <si>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</si>
  <si>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</si>
  <si>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</si>
  <si>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</si>
  <si>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</si>
  <si>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</si>
  <si>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</si>
  <si>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</si>
  <si>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</si>
  <si>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</si>
  <si>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</si>
  <si>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</si>
  <si>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</si>
  <si>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</si>
  <si>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</si>
  <si>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</si>
  <si>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</si>
  <si>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</si>
  <si>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</si>
  <si>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</si>
  <si>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</si>
  <si>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</si>
  <si>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</si>
  <si>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</si>
  <si>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</si>
  <si>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</si>
  <si>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</si>
  <si>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</si>
  <si>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</si>
  <si>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</si>
  <si>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</si>
  <si>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</si>
  <si>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</si>
  <si>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</si>
  <si>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</si>
  <si>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</si>
  <si>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</si>
  <si>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</si>
  <si>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</si>
  <si>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</si>
  <si>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</si>
  <si>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</si>
  <si>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</si>
  <si>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</si>
  <si>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</si>
  <si>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</si>
  <si>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</si>
  <si>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</si>
  <si>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</si>
  <si>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</si>
  <si>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</si>
  <si>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</si>
  <si>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</si>
  <si>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</si>
  <si>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</si>
  <si>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</si>
  <si>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</si>
  <si>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</si>
  <si>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</si>
  <si>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</si>
  <si>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</si>
  <si>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</si>
  <si>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</si>
  <si>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</si>
  <si>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</si>
  <si>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</si>
  <si>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</si>
  <si>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</si>
  <si>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</si>
  <si>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</si>
  <si>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</si>
  <si>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</si>
  <si>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</si>
  <si>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</si>
  <si>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</si>
  <si>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</si>
  <si>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</si>
  <si>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</si>
  <si>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</si>
  <si>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</si>
  <si>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</si>
  <si>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</si>
  <si>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</si>
  <si>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</si>
  <si>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</si>
  <si>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</si>
  <si>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</si>
  <si>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</si>
  <si>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</si>
  <si>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</si>
  <si>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</si>
  <si>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</si>
  <si>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</si>
  <si>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</si>
  <si>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</si>
  <si>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</si>
  <si>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</si>
  <si>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</si>
  <si>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</si>
  <si>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</si>
  <si>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</si>
  <si>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</si>
  <si>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</si>
  <si>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</si>
  <si>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</si>
  <si>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</si>
  <si>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</si>
  <si>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</si>
  <si>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</si>
  <si>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</si>
  <si>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</si>
  <si>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</si>
  <si>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</si>
  <si>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</si>
  <si>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</si>
  <si>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</si>
  <si>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</si>
  <si>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</si>
  <si>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</si>
  <si>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</si>
  <si>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</si>
  <si>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</si>
  <si>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</si>
  <si>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</si>
  <si>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</si>
  <si>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</si>
  <si>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</si>
  <si>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</si>
  <si>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</si>
  <si>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</si>
  <si>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</si>
  <si>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</si>
  <si>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</si>
  <si>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</si>
  <si>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</si>
  <si>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</si>
  <si>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</si>
  <si>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</si>
  <si>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</si>
  <si>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</si>
  <si>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</si>
  <si>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</si>
  <si>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</si>
  <si>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</si>
  <si>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</si>
  <si>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</si>
  <si>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</si>
  <si>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</si>
  <si>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</si>
  <si>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</si>
  <si>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</si>
  <si>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</si>
  <si>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</si>
  <si>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</si>
  <si>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</si>
  <si>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</si>
  <si>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</si>
  <si>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</si>
  <si>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</si>
  <si>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</si>
  <si>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</si>
  <si>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</si>
  <si>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</si>
  <si>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</si>
  <si>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</si>
  <si>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</si>
  <si>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</si>
  <si>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</si>
  <si>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</si>
  <si>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</si>
  <si>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</si>
  <si>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</si>
  <si>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</si>
  <si>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</si>
  <si>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</si>
  <si>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</si>
  <si>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</si>
  <si>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</si>
  <si>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</si>
  <si>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</si>
  <si>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</si>
  <si>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</si>
  <si>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</si>
  <si>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</si>
  <si>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</si>
  <si>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</si>
  <si>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</si>
  <si>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</si>
  <si>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</si>
  <si>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</si>
  <si>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</si>
  <si>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</si>
  <si>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</si>
  <si>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</si>
  <si>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</si>
  <si>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</si>
  <si>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</si>
  <si>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</si>
  <si>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</si>
  <si>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</si>
  <si>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</si>
  <si>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</si>
  <si>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</si>
  <si>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</si>
  <si>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</si>
  <si>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</si>
  <si>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</si>
  <si>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</si>
  <si>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</si>
  <si>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</si>
  <si>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</si>
  <si>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</si>
  <si>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</si>
  <si>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</si>
  <si>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</si>
  <si>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</si>
  <si>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</si>
  <si>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</si>
  <si>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</si>
  <si>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</si>
  <si>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</si>
  <si>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</si>
  <si>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</si>
  <si>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</si>
  <si>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</si>
  <si>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</si>
  <si>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</si>
  <si>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</si>
  <si>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</si>
  <si>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</si>
  <si>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</si>
  <si>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</si>
  <si>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</si>
  <si>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</si>
  <si>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</si>
  <si>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</si>
  <si>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</si>
  <si>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</si>
  <si>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</si>
  <si>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</si>
  <si>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</si>
  <si>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</si>
  <si>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</si>
  <si>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</si>
  <si>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</si>
  <si>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</si>
  <si>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</si>
  <si>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</si>
  <si>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</si>
  <si>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</si>
  <si>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</si>
  <si>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</si>
  <si>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</si>
  <si>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</si>
  <si>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</si>
  <si>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</si>
  <si>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</si>
  <si>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</si>
  <si>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</si>
  <si>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</si>
  <si>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</si>
  <si>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</si>
  <si>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</si>
  <si>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</si>
  <si>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</si>
  <si>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</si>
  <si>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</si>
  <si>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</si>
  <si>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</si>
  <si>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</si>
  <si>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</si>
  <si>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</si>
  <si>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</si>
  <si>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</si>
  <si>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</si>
  <si>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</si>
  <si>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</si>
  <si>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</si>
  <si>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</si>
  <si>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</si>
  <si>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</si>
  <si>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</si>
  <si>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</si>
  <si>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</si>
  <si>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</si>
  <si>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</si>
  <si>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</si>
  <si>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</si>
  <si>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</si>
  <si>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</si>
  <si>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</si>
  <si>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</si>
  <si>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</si>
  <si>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</si>
  <si>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</si>
  <si>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</si>
  <si>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</si>
  <si>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</si>
  <si>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</si>
  <si>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</si>
  <si>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</si>
  <si>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</si>
  <si>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</si>
  <si>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</si>
  <si>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</si>
  <si>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</si>
  <si>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</si>
  <si>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</si>
  <si>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</si>
  <si>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</si>
  <si>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</si>
  <si>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</si>
  <si>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</si>
  <si>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</si>
  <si>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</si>
  <si>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</si>
  <si>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</si>
  <si>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</si>
  <si>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</si>
  <si>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</si>
  <si>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</si>
  <si>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</si>
  <si>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</si>
  <si>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</si>
  <si>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</si>
  <si>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</si>
  <si>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</si>
  <si>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</si>
  <si>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</si>
  <si>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</si>
  <si>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</si>
  <si>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</si>
  <si>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</si>
  <si>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</si>
  <si>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</si>
  <si>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</si>
  <si>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</si>
  <si>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</si>
  <si>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</si>
  <si>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</si>
  <si>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</si>
  <si>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</si>
  <si>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</si>
  <si>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</si>
  <si>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</si>
  <si>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</si>
  <si>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</si>
  <si>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</si>
  <si>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</si>
  <si>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</si>
  <si>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</si>
  <si>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</si>
  <si>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</si>
  <si>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</si>
  <si>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</si>
  <si>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</si>
  <si>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</si>
  <si>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</si>
  <si>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</si>
  <si>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</si>
  <si>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</si>
  <si>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</si>
  <si>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</si>
  <si>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</si>
  <si>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</si>
  <si>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</si>
  <si>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</si>
  <si>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</si>
  <si>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</si>
  <si>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</si>
  <si>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</si>
  <si>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</si>
  <si>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</si>
  <si>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</si>
  <si>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</si>
  <si>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</si>
  <si>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</si>
  <si>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</si>
  <si>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</si>
  <si>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</si>
  <si>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</si>
  <si>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</si>
  <si>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</si>
  <si>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</si>
  <si>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</si>
  <si>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</si>
  <si>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</si>
  <si>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</si>
  <si>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</si>
  <si>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</si>
  <si>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</si>
  <si>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</si>
  <si>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</si>
  <si>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</si>
  <si>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</si>
  <si>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</si>
  <si>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</si>
  <si>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</si>
  <si>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</si>
  <si>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</si>
  <si>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</si>
  <si>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</si>
  <si>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</si>
  <si>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</si>
  <si>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</si>
  <si>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</si>
  <si>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</si>
  <si>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</si>
  <si>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</si>
  <si>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</si>
  <si>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</si>
  <si>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</si>
  <si>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</si>
  <si>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</si>
  <si>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</si>
  <si>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</si>
  <si>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</si>
  <si>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</si>
  <si>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</si>
  <si>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</si>
  <si>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</si>
  <si>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</si>
  <si>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</si>
  <si>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</si>
  <si>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</si>
  <si>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</si>
  <si>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</si>
  <si>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</si>
  <si>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</si>
  <si>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</si>
  <si>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</si>
  <si>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</si>
  <si>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</si>
  <si>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</si>
  <si>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</si>
  <si>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</si>
  <si>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</si>
  <si>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</si>
  <si>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</si>
  <si>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</si>
  <si>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</si>
  <si>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</si>
  <si>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</si>
  <si>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</si>
  <si>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</si>
  <si>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</si>
  <si>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</si>
  <si>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</si>
  <si>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</si>
  <si>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</si>
  <si>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</si>
  <si>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</si>
  <si>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</si>
  <si>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</si>
  <si>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</si>
  <si>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</si>
  <si>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</si>
  <si>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</si>
  <si>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</si>
  <si>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</si>
  <si>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</si>
  <si>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</si>
  <si>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</si>
  <si>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</si>
  <si>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</si>
  <si>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</si>
  <si>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</si>
  <si>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</si>
  <si>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</si>
  <si>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</si>
  <si>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</si>
  <si>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</si>
  <si>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</si>
  <si>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</si>
  <si>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</si>
  <si>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</si>
  <si>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</si>
  <si>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</si>
  <si>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</si>
  <si>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</si>
  <si>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</si>
  <si>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</si>
  <si>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</si>
  <si>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</si>
  <si>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</si>
  <si>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</si>
  <si>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</si>
  <si>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</si>
  <si>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</si>
  <si>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</si>
  <si>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</si>
  <si>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</si>
  <si>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</si>
  <si>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</si>
  <si>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</si>
  <si>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</si>
  <si>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</si>
  <si>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</si>
  <si>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</si>
  <si>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</si>
  <si>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</si>
  <si>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</si>
  <si>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</si>
  <si>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</si>
  <si>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</si>
  <si>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</si>
  <si>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</si>
  <si>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</si>
  <si>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</si>
  <si>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</si>
  <si>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</si>
  <si>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</si>
  <si>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</si>
  <si>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</si>
  <si>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</si>
  <si>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</si>
  <si>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</si>
  <si>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</si>
  <si>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</si>
  <si>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</si>
  <si>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</si>
  <si>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</si>
  <si>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</si>
  <si>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</si>
  <si>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</si>
  <si>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</si>
  <si>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</si>
  <si>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</si>
  <si>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</si>
  <si>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</si>
  <si>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</si>
  <si>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</si>
  <si>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</si>
  <si>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</si>
  <si>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</si>
  <si>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</si>
  <si>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</si>
  <si>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</si>
  <si>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</si>
  <si>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</si>
  <si>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</si>
  <si>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</si>
  <si>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</si>
  <si>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</si>
  <si>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</si>
  <si>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</si>
  <si>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</si>
  <si>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</si>
  <si>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</si>
  <si>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</si>
  <si>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</si>
  <si>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</si>
  <si>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</si>
  <si>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</si>
  <si>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</si>
  <si>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</si>
  <si>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</si>
  <si>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</si>
  <si>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</si>
  <si>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</si>
  <si>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</si>
  <si>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</si>
  <si>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</si>
  <si>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</si>
  <si>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</si>
  <si>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</si>
  <si>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</si>
  <si>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</si>
  <si>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</si>
  <si>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</si>
  <si>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</si>
  <si>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</si>
  <si>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</si>
  <si>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</si>
  <si>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</si>
  <si>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</si>
  <si>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</si>
  <si>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</si>
  <si>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</si>
  <si>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</si>
  <si>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</si>
  <si>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</si>
  <si>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</si>
  <si>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</si>
  <si>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</si>
  <si>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</si>
  <si>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</si>
  <si>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</si>
  <si>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</si>
  <si>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</si>
  <si>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</si>
  <si>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</si>
  <si>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</si>
  <si>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</si>
  <si>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</si>
  <si>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</si>
  <si>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</si>
  <si>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</si>
  <si>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</si>
  <si>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</si>
  <si>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</si>
  <si>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</si>
  <si>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</si>
  <si>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</si>
  <si>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</si>
  <si>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</si>
  <si>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</si>
  <si>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</si>
  <si>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</si>
  <si>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</si>
  <si>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</si>
  <si>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</si>
  <si>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</si>
  <si>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</si>
  <si>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</si>
  <si>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</si>
  <si>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</si>
  <si>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</si>
  <si>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</si>
  <si>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</si>
  <si>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</si>
  <si>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</si>
  <si>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</si>
  <si>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</si>
  <si>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</si>
  <si>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</si>
  <si>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</si>
  <si>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</si>
  <si>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</si>
  <si>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</si>
  <si>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</si>
  <si>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</si>
  <si>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</si>
  <si>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</si>
  <si>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</si>
  <si>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</si>
  <si>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</si>
  <si>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</si>
  <si>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</si>
  <si>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</si>
  <si>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</si>
  <si>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</si>
  <si>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</si>
  <si>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</si>
  <si>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</si>
  <si>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</si>
  <si>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</si>
  <si>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</si>
  <si>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</si>
  <si>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</si>
  <si>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</si>
  <si>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</si>
  <si>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</si>
  <si>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</si>
  <si>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</si>
  <si>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</si>
  <si>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</si>
  <si>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</si>
  <si>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</si>
  <si>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</si>
  <si>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</si>
  <si>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</si>
  <si>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</si>
  <si>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</si>
  <si>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</si>
  <si>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</si>
  <si>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</si>
  <si>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</si>
  <si>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</si>
  <si>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</si>
  <si>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</si>
  <si>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</si>
  <si>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</si>
  <si>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</si>
  <si>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</si>
  <si>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</si>
  <si>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</si>
  <si>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</si>
  <si>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</si>
  <si>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</si>
  <si>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</si>
  <si>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</si>
  <si>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</si>
  <si>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</si>
  <si>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</si>
  <si>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</si>
  <si>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</si>
  <si>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</si>
  <si>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</si>
  <si>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</si>
  <si>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</si>
  <si>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</si>
  <si>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</si>
  <si>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</si>
  <si>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</si>
  <si>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</si>
  <si>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</si>
  <si>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</si>
  <si>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</si>
  <si>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</si>
  <si>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</si>
  <si>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</si>
  <si>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</si>
  <si>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</si>
  <si>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</si>
  <si>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</si>
  <si>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</si>
  <si>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</si>
  <si>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</si>
  <si>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</si>
  <si>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</si>
  <si>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</si>
  <si>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</si>
  <si>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</si>
  <si>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</si>
  <si>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</si>
  <si>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</si>
  <si>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</si>
  <si>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</si>
  <si>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</si>
  <si>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</si>
  <si>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</si>
  <si>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</si>
  <si>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</si>
  <si>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</si>
  <si>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</si>
  <si>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</si>
  <si>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</si>
  <si>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</si>
  <si>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</si>
  <si>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</si>
  <si>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</si>
  <si>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</si>
  <si>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</si>
  <si>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</si>
  <si>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</si>
  <si>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</si>
  <si>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</si>
  <si>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</si>
  <si>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</si>
  <si>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</si>
  <si>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</si>
  <si>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</si>
  <si>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</si>
  <si>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</si>
  <si>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</si>
  <si>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</si>
  <si>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</si>
  <si>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</si>
  <si>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</si>
  <si>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</si>
  <si>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</si>
  <si>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</si>
  <si>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</si>
  <si>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</si>
  <si>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</si>
  <si>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</si>
  <si>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</si>
  <si>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</si>
  <si>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</si>
  <si>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</si>
  <si>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</si>
  <si>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</si>
  <si>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</si>
  <si>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</si>
  <si>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</si>
  <si>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</si>
  <si>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</si>
  <si>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</si>
  <si>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</si>
  <si>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</si>
  <si>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</si>
  <si>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</si>
  <si>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</si>
  <si>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</si>
  <si>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</si>
  <si>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</si>
  <si>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</si>
  <si>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</si>
  <si>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</si>
  <si>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</si>
  <si>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</si>
  <si>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</si>
  <si>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</si>
  <si>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</si>
  <si>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</si>
  <si>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</si>
  <si>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</si>
  <si>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</si>
  <si>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</si>
  <si>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</si>
  <si>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</si>
  <si>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</si>
  <si>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</si>
  <si>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</si>
  <si>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</si>
  <si>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</si>
  <si>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</si>
  <si>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</si>
  <si>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</si>
  <si>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</si>
  <si>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</si>
  <si>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</si>
  <si>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</si>
  <si>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</si>
  <si>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</si>
  <si>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</si>
  <si>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</si>
  <si>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</si>
  <si>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</si>
  <si>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</si>
  <si>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</si>
  <si>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</si>
  <si>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</si>
  <si>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</si>
  <si>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</si>
  <si>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</si>
  <si>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</si>
  <si>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</si>
  <si>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</si>
  <si>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</si>
  <si>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</si>
  <si>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</si>
  <si>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</si>
  <si>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</si>
  <si>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</si>
  <si>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</si>
  <si>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</si>
  <si>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</si>
  <si>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</si>
  <si>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</si>
  <si>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</si>
  <si>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</si>
  <si>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</si>
  <si>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</si>
  <si>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</si>
  <si>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</si>
  <si>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</si>
  <si>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</si>
  <si>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</si>
  <si>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</si>
  <si>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</si>
  <si>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</si>
  <si>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</si>
  <si>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</si>
  <si>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</si>
  <si>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</si>
  <si>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</si>
  <si>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</si>
  <si>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</si>
  <si>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</si>
  <si>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</si>
  <si>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</si>
  <si>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</si>
  <si>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</si>
  <si>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</si>
  <si>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</si>
  <si>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</si>
  <si>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</si>
  <si>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</si>
  <si>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</si>
  <si>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</si>
  <si>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</si>
  <si>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</si>
  <si>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</si>
  <si>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</si>
  <si>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</si>
  <si>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</si>
  <si>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</si>
  <si>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</si>
  <si>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</si>
  <si>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</si>
  <si>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</si>
  <si>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</si>
  <si>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</si>
  <si>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</si>
  <si>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</si>
  <si>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</si>
  <si>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</si>
  <si>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</si>
  <si>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</si>
  <si>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</si>
  <si>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</si>
  <si>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</si>
  <si>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</si>
  <si>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</si>
  <si>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</si>
  <si>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</si>
  <si>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</si>
  <si>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</si>
  <si>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</si>
  <si>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</si>
  <si>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</si>
  <si>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</si>
  <si>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</si>
  <si>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</si>
  <si>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</si>
  <si>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</si>
  <si>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</si>
  <si>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</si>
  <si>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</si>
  <si>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</si>
  <si>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</si>
  <si>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</si>
  <si>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</si>
  <si>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</si>
  <si>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</si>
  <si>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</si>
  <si>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</si>
  <si>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</si>
  <si>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</si>
  <si>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</si>
  <si>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</si>
  <si>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</si>
  <si>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</si>
  <si>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</si>
  <si>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</si>
  <si>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</si>
  <si>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</si>
  <si>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</si>
  <si>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</si>
  <si>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</si>
  <si>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</si>
  <si>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</si>
  <si>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</si>
  <si>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</si>
  <si>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</si>
  <si>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</si>
  <si>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</si>
  <si>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</si>
  <si>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</si>
  <si>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</si>
  <si>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</si>
  <si>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</si>
  <si>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</si>
  <si>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</si>
  <si>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</si>
  <si>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</si>
  <si>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</si>
  <si>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</si>
  <si>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</si>
  <si>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</si>
  <si>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</si>
  <si>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</si>
  <si>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</si>
  <si>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</si>
  <si>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</si>
  <si>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</si>
  <si>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</si>
  <si>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</si>
  <si>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</si>
  <si>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</si>
  <si>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</si>
  <si>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</si>
  <si>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</si>
  <si>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</si>
  <si>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</si>
  <si>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</si>
  <si>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</si>
  <si>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</si>
  <si>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</si>
  <si>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</si>
  <si>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</si>
  <si>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</si>
  <si>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</si>
  <si>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</si>
  <si>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</si>
  <si>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</si>
  <si>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</si>
  <si>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</si>
  <si>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</si>
  <si>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</si>
  <si>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</si>
  <si>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</si>
  <si>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</si>
  <si>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</si>
  <si>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</si>
  <si>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</si>
  <si>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</si>
  <si>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</si>
  <si>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</si>
  <si>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</si>
  <si>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</si>
  <si>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</si>
  <si>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</si>
  <si>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</si>
  <si>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</si>
  <si>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</si>
  <si>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</si>
  <si>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</si>
  <si>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</si>
  <si>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</si>
  <si>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</si>
  <si>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</si>
  <si>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</si>
  <si>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</si>
  <si>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</si>
  <si>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</si>
  <si>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</si>
  <si>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</si>
  <si>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</si>
  <si>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</si>
  <si>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</si>
  <si>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</si>
  <si>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</si>
  <si>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</si>
  <si>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</si>
  <si>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</si>
  <si>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</si>
  <si>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</si>
  <si>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</si>
  <si>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</si>
  <si>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</si>
  <si>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</si>
  <si>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</si>
  <si>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</si>
  <si>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</si>
  <si>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</si>
  <si>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</si>
  <si>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</si>
  <si>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</si>
  <si>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</si>
  <si>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</si>
  <si>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</si>
  <si>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</si>
  <si>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</si>
  <si>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</si>
  <si>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</si>
  <si>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</si>
  <si>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</si>
  <si>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</si>
  <si>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</si>
  <si>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</si>
  <si>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</si>
  <si>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</si>
  <si>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</si>
  <si>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</si>
  <si>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</si>
  <si>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</si>
  <si>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</si>
  <si>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</si>
  <si>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</si>
  <si>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</si>
  <si>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</si>
  <si>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</si>
  <si>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</si>
  <si>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</si>
  <si>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</si>
  <si>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</si>
  <si>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</si>
  <si>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</si>
  <si>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</si>
  <si>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</si>
  <si>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</si>
  <si>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</si>
  <si>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</si>
  <si>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</si>
  <si>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</si>
  <si>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</si>
  <si>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</si>
  <si>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</si>
  <si>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</si>
  <si>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</si>
  <si>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</si>
  <si>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</si>
  <si>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</si>
  <si>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</si>
  <si>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</si>
  <si>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</si>
  <si>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</si>
  <si>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</si>
  <si>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</si>
  <si>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</si>
  <si>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</si>
  <si>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</si>
  <si>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</si>
  <si>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</si>
  <si>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</si>
  <si>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</si>
  <si>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</si>
  <si>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</si>
  <si>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</si>
  <si>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</si>
  <si>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</si>
  <si>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</si>
  <si>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</si>
  <si>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</si>
  <si>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</si>
  <si>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</si>
  <si>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</si>
  <si>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</si>
  <si>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</si>
  <si>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</si>
  <si>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</si>
  <si>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</si>
  <si>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</si>
  <si>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</si>
  <si>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</si>
  <si>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</si>
  <si>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</si>
  <si>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</si>
  <si>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</si>
  <si>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</si>
  <si>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</si>
  <si>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</si>
  <si>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</si>
  <si>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</si>
  <si>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</si>
  <si>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</si>
  <si>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</si>
  <si>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</si>
  <si>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</si>
  <si>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</si>
  <si>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</si>
  <si>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</si>
  <si>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</si>
  <si>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</si>
  <si>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</si>
  <si>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</si>
  <si>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</si>
  <si>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</si>
  <si>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</si>
  <si>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</si>
  <si>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</si>
  <si>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</si>
  <si>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</si>
  <si>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</si>
  <si>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</si>
  <si>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</si>
  <si>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</si>
  <si>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</si>
  <si>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</si>
  <si>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</si>
  <si>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</si>
  <si>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</si>
  <si>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</si>
  <si>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</si>
  <si>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</si>
  <si>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</si>
  <si>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</si>
  <si>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</si>
  <si>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</si>
  <si>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</si>
  <si>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</si>
  <si>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</si>
  <si>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</si>
  <si>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</si>
  <si>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</si>
  <si>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</si>
  <si>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</si>
  <si>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</si>
  <si>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</si>
  <si>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</si>
  <si>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</si>
  <si>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</si>
  <si>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</si>
  <si>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</si>
  <si>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</si>
  <si>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</si>
  <si>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</si>
  <si>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</si>
  <si>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</si>
  <si>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</si>
  <si>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</si>
  <si>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</si>
  <si>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</si>
  <si>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</si>
  <si>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</si>
  <si>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</si>
  <si>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</si>
  <si>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</si>
  <si>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</si>
  <si>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</si>
  <si>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</si>
  <si>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</si>
  <si>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</si>
  <si>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</si>
  <si>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</si>
  <si>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</si>
  <si>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</si>
  <si>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</si>
  <si>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</si>
  <si>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</si>
  <si>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</si>
  <si>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</si>
  <si>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</si>
  <si>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</si>
  <si>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</si>
  <si>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</si>
  <si>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</si>
  <si>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</si>
  <si>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</si>
  <si>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</si>
  <si>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</si>
  <si>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</si>
  <si>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</si>
  <si>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</si>
  <si>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</si>
  <si>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</si>
  <si>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</si>
  <si>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</si>
  <si>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</si>
  <si>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</si>
  <si>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</si>
  <si>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</si>
  <si>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</si>
  <si>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</si>
  <si>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</si>
  <si>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</si>
  <si>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</si>
  <si>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</si>
  <si>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</si>
  <si>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</si>
  <si>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</si>
  <si>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</si>
  <si>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</si>
  <si>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</si>
  <si>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</si>
  <si>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</si>
  <si>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</si>
  <si>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</si>
  <si>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</si>
  <si>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</si>
  <si>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</si>
  <si>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</si>
  <si>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</si>
  <si>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</si>
  <si>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</si>
  <si>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</si>
  <si>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</si>
  <si>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</si>
  <si>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</si>
  <si>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</si>
  <si>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</si>
  <si>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</si>
  <si>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</si>
  <si>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</si>
  <si>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</si>
  <si>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</si>
  <si>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</si>
  <si>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</si>
  <si>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</si>
  <si>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</si>
  <si>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</si>
  <si>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</si>
  <si>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</si>
  <si>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</si>
  <si>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</si>
  <si>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</si>
  <si>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</si>
  <si>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</si>
  <si>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</si>
  <si>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</si>
  <si>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</si>
  <si>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</si>
  <si>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</si>
  <si>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</si>
  <si>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</si>
  <si>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</si>
  <si>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</si>
  <si>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</si>
  <si>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</si>
  <si>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</si>
  <si>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</si>
  <si>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</si>
  <si>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</si>
  <si>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</si>
  <si>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</si>
  <si>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</si>
  <si>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</si>
  <si>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</si>
  <si>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</si>
  <si>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</si>
  <si>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</si>
  <si>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</si>
  <si>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</si>
  <si>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</si>
  <si>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</si>
  <si>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</si>
  <si>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</si>
  <si>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</si>
  <si>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</si>
  <si>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</si>
  <si>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</si>
  <si>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</si>
  <si>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</si>
  <si>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</si>
  <si>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</si>
  <si>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</si>
  <si>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</si>
  <si>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</si>
  <si>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</si>
  <si>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</si>
  <si>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</si>
  <si>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</si>
  <si>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</si>
  <si>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</si>
  <si>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</si>
  <si>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</si>
  <si>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</si>
  <si>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</si>
  <si>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</si>
  <si>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</si>
  <si>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</si>
  <si>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</si>
  <si>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</si>
  <si>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</si>
  <si>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</si>
  <si>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</si>
  <si>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</si>
  <si>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</si>
  <si>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</si>
  <si>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</si>
  <si>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</si>
  <si>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</si>
  <si>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</si>
  <si>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</si>
  <si>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</si>
  <si>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</si>
  <si>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</si>
  <si>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</si>
  <si>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</si>
  <si>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</si>
  <si>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</si>
  <si>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</si>
  <si>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</si>
  <si>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</si>
  <si>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</si>
  <si>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</si>
  <si>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</si>
  <si>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</si>
  <si>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</si>
  <si>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</si>
  <si>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</si>
  <si>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</si>
  <si>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</si>
  <si>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</si>
  <si>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</si>
  <si>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</si>
  <si>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</si>
  <si>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</si>
  <si>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</si>
  <si>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</si>
  <si>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</si>
  <si>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</si>
  <si>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</si>
  <si>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</si>
  <si>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</si>
  <si>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</si>
  <si>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</si>
  <si>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</si>
  <si>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</si>
  <si>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</si>
  <si>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</si>
  <si>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</si>
  <si>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</si>
  <si>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</si>
  <si>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</si>
  <si>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</si>
  <si>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</si>
  <si>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</si>
  <si>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</si>
  <si>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</si>
  <si>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</si>
  <si>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</si>
  <si>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</si>
  <si>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</si>
  <si>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</si>
  <si>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</si>
  <si>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</si>
  <si>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</si>
  <si>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</si>
  <si>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</si>
  <si>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</si>
  <si>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</si>
  <si>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</si>
  <si>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</si>
  <si>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</si>
  <si>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</si>
  <si>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</si>
  <si>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</si>
  <si>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</si>
  <si>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</si>
  <si>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</si>
  <si>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</si>
  <si>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</si>
  <si>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</si>
  <si>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</si>
  <si>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</si>
  <si>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</si>
  <si>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</si>
  <si>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</si>
  <si>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</si>
  <si>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</si>
  <si>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</si>
  <si>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</si>
  <si>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</si>
  <si>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</si>
  <si>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</si>
  <si>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</si>
  <si>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</si>
  <si>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</si>
  <si>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</si>
  <si>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</si>
  <si>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</si>
  <si>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</si>
  <si>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</si>
  <si>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</si>
  <si>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</si>
  <si>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</si>
  <si>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</si>
  <si>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</si>
  <si>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</si>
  <si>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</si>
  <si>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</si>
  <si>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</si>
  <si>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</si>
  <si>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</si>
  <si>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</si>
  <si>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</si>
  <si>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</si>
  <si>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</si>
  <si>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</si>
  <si>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</si>
  <si>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</si>
  <si>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</si>
  <si>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</si>
  <si>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</si>
  <si>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</si>
  <si>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</si>
  <si>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</si>
  <si>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</si>
  <si>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</si>
  <si>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</si>
  <si>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</si>
  <si>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</si>
  <si>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</si>
  <si>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</si>
  <si>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</si>
  <si>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</si>
  <si>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</si>
  <si>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</si>
  <si>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</si>
  <si>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</si>
  <si>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</si>
  <si>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</si>
  <si>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</si>
  <si>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</si>
  <si>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</si>
  <si>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</si>
  <si>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</si>
  <si>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</si>
  <si>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</si>
  <si>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</si>
  <si>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</si>
  <si>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</si>
  <si>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</si>
  <si>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</si>
  <si>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</si>
  <si>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</si>
  <si>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</si>
  <si>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</si>
  <si>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</si>
  <si>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</si>
  <si>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</si>
  <si>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</si>
  <si>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</si>
  <si>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</si>
  <si>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</si>
  <si>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</si>
  <si>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</si>
  <si>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</si>
  <si>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</si>
  <si>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</si>
  <si>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</si>
  <si>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</si>
  <si>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</si>
  <si>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</si>
  <si>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</si>
  <si>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</si>
  <si>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</si>
  <si>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</si>
  <si>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</si>
  <si>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</si>
  <si>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</si>
  <si>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</si>
  <si>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</si>
  <si>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</si>
  <si>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</si>
  <si>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</si>
  <si>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</si>
  <si>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</si>
  <si>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</si>
  <si>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</si>
  <si>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</si>
  <si>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</si>
  <si>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</si>
  <si>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</si>
  <si>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</si>
  <si>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</si>
  <si>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</si>
  <si>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</si>
  <si>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</si>
  <si>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</si>
  <si>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</si>
  <si>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</si>
  <si>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</si>
  <si>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</si>
  <si>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</si>
  <si>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</si>
  <si>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</si>
  <si>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</si>
  <si>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</si>
  <si>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</si>
  <si>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</si>
  <si>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</si>
  <si>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</si>
  <si>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</si>
  <si>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</si>
  <si>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</si>
  <si>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</si>
  <si>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</si>
  <si>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</si>
  <si>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</si>
  <si>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</si>
  <si>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</si>
  <si>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</si>
  <si>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</si>
  <si>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</si>
  <si>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</si>
  <si>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</si>
  <si>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</si>
  <si>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</si>
  <si>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</si>
  <si>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</si>
  <si>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</si>
  <si>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</si>
  <si>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</si>
  <si>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</si>
  <si>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</si>
  <si>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</si>
  <si>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</si>
  <si>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</si>
  <si>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</si>
  <si>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</si>
  <si>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</si>
  <si>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</si>
  <si>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</si>
  <si>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</si>
  <si>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</si>
  <si>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</si>
  <si>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</si>
  <si>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</si>
  <si>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</si>
  <si>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</si>
  <si>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</si>
  <si>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</si>
  <si>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</si>
  <si>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</si>
  <si>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</si>
  <si>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</si>
  <si>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</si>
  <si>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</si>
  <si>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</si>
  <si>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</si>
  <si>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</si>
  <si>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</si>
  <si>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</si>
  <si>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</si>
  <si>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</si>
  <si>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</si>
  <si>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</si>
  <si>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</si>
  <si>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</si>
  <si>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</si>
  <si>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</si>
  <si>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</si>
  <si>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</si>
  <si>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</si>
  <si>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</si>
  <si>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</si>
  <si>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</si>
  <si>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</si>
  <si>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</si>
  <si>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</si>
  <si>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</si>
  <si>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</si>
  <si>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</si>
  <si>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</si>
  <si>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</si>
  <si>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</si>
  <si>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</si>
  <si>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</si>
  <si>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</si>
  <si>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</si>
  <si>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</si>
  <si>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</si>
  <si>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</si>
  <si>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</si>
  <si>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</si>
  <si>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</si>
  <si>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</si>
  <si>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</si>
  <si>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</si>
  <si>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</si>
  <si>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</si>
  <si>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</si>
  <si>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</si>
  <si>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</si>
  <si>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</si>
  <si>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</si>
  <si>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</si>
  <si>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</si>
  <si>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</si>
  <si>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</si>
  <si>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</si>
  <si>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</si>
  <si>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</si>
  <si>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</si>
  <si>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</si>
  <si>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</si>
  <si>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</si>
  <si>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</si>
  <si>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</si>
  <si>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</si>
  <si>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</si>
  <si>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</si>
  <si>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</si>
  <si>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</si>
  <si>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</si>
  <si>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</si>
  <si>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</si>
  <si>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</si>
  <si>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</si>
  <si>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</si>
  <si>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</si>
  <si>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</si>
  <si>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</si>
  <si>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</si>
  <si>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</si>
  <si>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</si>
  <si>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</si>
  <si>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</si>
  <si>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</si>
  <si>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</si>
  <si>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</si>
  <si>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</si>
  <si>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</si>
  <si>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</si>
  <si>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</si>
  <si>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</si>
  <si>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</si>
  <si>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</si>
  <si>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</si>
  <si>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</si>
  <si>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</si>
  <si>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</si>
  <si>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</si>
  <si>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</si>
  <si>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</si>
  <si>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</si>
  <si>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</si>
  <si>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</si>
  <si>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</si>
  <si>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</si>
  <si>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</si>
  <si>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</si>
  <si>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</si>
  <si>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</si>
  <si>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</si>
  <si>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</si>
  <si>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</si>
  <si>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</si>
  <si>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</si>
  <si>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</si>
  <si>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</si>
  <si>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</si>
  <si>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</si>
  <si>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</si>
  <si>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</si>
  <si>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</si>
  <si>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</si>
  <si>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</si>
  <si>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</si>
  <si>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</si>
  <si>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</si>
  <si>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</si>
  <si>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</si>
  <si>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</si>
  <si>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</si>
  <si>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</si>
  <si>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</si>
  <si>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</si>
  <si>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</si>
  <si>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</si>
  <si>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</si>
  <si>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</si>
  <si>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</si>
  <si>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</si>
  <si>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</si>
  <si>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</si>
  <si>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</si>
  <si>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</si>
  <si>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</si>
  <si>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</si>
  <si>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</si>
  <si>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</si>
  <si>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</si>
  <si>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</si>
  <si>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</si>
  <si>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</si>
  <si>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</si>
  <si>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</si>
  <si>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</si>
  <si>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</si>
  <si>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</si>
  <si>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</si>
  <si>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</si>
  <si>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</si>
  <si>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</si>
  <si>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</si>
  <si>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</si>
  <si>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</si>
  <si>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</si>
  <si>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</si>
  <si>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</si>
  <si>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</si>
  <si>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</si>
  <si>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</si>
  <si>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</si>
  <si>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</si>
  <si>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</si>
  <si>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</si>
  <si>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</si>
  <si>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</si>
  <si>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</si>
  <si>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</si>
  <si>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</si>
  <si>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</si>
  <si>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</si>
  <si>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</si>
  <si>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</si>
  <si>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</si>
  <si>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</si>
  <si>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</si>
  <si>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</si>
  <si>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</si>
  <si>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</si>
  <si>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</si>
  <si>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</si>
  <si>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</si>
  <si>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</si>
  <si>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</si>
  <si>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</si>
  <si>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</si>
  <si>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</si>
  <si>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</si>
  <si>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</si>
  <si>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</si>
  <si>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</si>
  <si>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</si>
  <si>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</si>
  <si>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</si>
  <si>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</si>
  <si>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</si>
  <si>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</si>
  <si>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</si>
  <si>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</si>
  <si>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</si>
  <si>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</si>
  <si>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</si>
  <si>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</si>
  <si>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</si>
  <si>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</si>
  <si>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</si>
  <si>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</si>
  <si>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</si>
  <si>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</si>
  <si>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</si>
  <si>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</si>
  <si>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</si>
  <si>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</si>
  <si>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</si>
  <si>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</si>
  <si>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</si>
  <si>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</si>
  <si>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</si>
  <si>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</si>
  <si>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</si>
  <si>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</si>
  <si>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</si>
  <si>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</si>
  <si>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</si>
  <si>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</si>
  <si>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</si>
  <si>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</si>
  <si>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</si>
  <si>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</si>
  <si>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</si>
  <si>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</si>
  <si>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</si>
  <si>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</si>
  <si>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</si>
  <si>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</si>
  <si>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</si>
  <si>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</si>
  <si>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</si>
  <si>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</si>
  <si>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</si>
  <si>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</si>
  <si>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</si>
  <si>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</si>
  <si>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</si>
  <si>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</si>
  <si>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</si>
  <si>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</si>
  <si>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</si>
  <si>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</si>
  <si>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</si>
  <si>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</si>
  <si>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</si>
  <si>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</si>
  <si>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</si>
  <si>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</si>
  <si>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</si>
  <si>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</si>
  <si>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</si>
  <si>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</si>
  <si>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</si>
  <si>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</si>
  <si>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</si>
  <si>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</si>
  <si>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</si>
  <si>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</si>
  <si>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</si>
  <si>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</si>
  <si>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</si>
  <si>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</si>
  <si>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</si>
  <si>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</si>
  <si>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</si>
  <si>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</si>
  <si>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</si>
  <si>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</si>
  <si>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</si>
  <si>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</si>
  <si>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</si>
  <si>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</si>
  <si>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</si>
  <si>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</si>
  <si>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</si>
  <si>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</si>
  <si>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</si>
  <si>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</si>
  <si>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</si>
  <si>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</si>
  <si>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</si>
  <si>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</si>
  <si>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</si>
  <si>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</si>
  <si>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</si>
  <si>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</si>
  <si>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</si>
  <si>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</si>
  <si>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</si>
  <si>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</si>
  <si>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</si>
  <si>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</si>
  <si>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</si>
  <si>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</si>
  <si>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</si>
  <si>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</si>
  <si>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</si>
  <si>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</si>
  <si>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</si>
  <si>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</si>
  <si>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</si>
  <si>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</si>
  <si>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</si>
  <si>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</si>
  <si>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</si>
  <si>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</si>
  <si>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</si>
  <si>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</si>
  <si>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</si>
  <si>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</si>
  <si>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</si>
  <si>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</si>
  <si>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</si>
  <si>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</si>
  <si>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</si>
  <si>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</si>
  <si>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</si>
  <si>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</si>
  <si>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</si>
  <si>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</si>
  <si>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</si>
  <si>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</si>
  <si>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</si>
  <si>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</si>
  <si>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</si>
  <si>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</si>
  <si>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</si>
  <si>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</si>
  <si>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</si>
  <si>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</si>
  <si>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</si>
  <si>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</si>
  <si>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</si>
  <si>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</si>
  <si>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</si>
  <si>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</si>
  <si>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</si>
  <si>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</si>
  <si>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</si>
  <si>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</si>
  <si>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</si>
  <si>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</si>
  <si>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</si>
  <si>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</si>
  <si>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</si>
  <si>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</si>
  <si>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</si>
  <si>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</si>
  <si>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</si>
  <si>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</si>
  <si>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</si>
  <si>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</si>
  <si>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</si>
  <si>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</si>
  <si>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</si>
  <si>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</si>
  <si>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</si>
  <si>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</si>
  <si>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</si>
  <si>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</si>
  <si>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</si>
  <si>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</si>
  <si>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</si>
  <si>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</si>
  <si>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</si>
  <si>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</si>
  <si>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</si>
  <si>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</si>
  <si>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</si>
  <si>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</si>
  <si>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</si>
  <si>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</si>
  <si>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</si>
  <si>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</si>
  <si>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</si>
  <si>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</si>
  <si>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</si>
  <si>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</si>
  <si>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</si>
  <si>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</si>
  <si>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</si>
  <si>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</si>
  <si>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</si>
  <si>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</si>
  <si>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</si>
  <si>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</si>
  <si>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</si>
  <si>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</si>
  <si>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</si>
  <si>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</si>
  <si>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</si>
  <si>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</si>
  <si>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</si>
  <si>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</si>
  <si>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</si>
  <si>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</si>
  <si>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</si>
  <si>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</si>
  <si>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</si>
  <si>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</si>
  <si>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</si>
  <si>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</si>
  <si>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</si>
  <si>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</si>
  <si>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</si>
  <si>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</si>
  <si>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</si>
  <si>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</si>
  <si>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</si>
  <si>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</si>
  <si>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</si>
  <si>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</si>
  <si>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</si>
  <si>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</si>
  <si>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</si>
  <si>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</si>
  <si>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</si>
  <si>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</si>
  <si>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</si>
  <si>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</si>
  <si>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</si>
  <si>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</si>
  <si>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</si>
  <si>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</si>
  <si>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</si>
  <si>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</si>
  <si>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</si>
  <si>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</si>
  <si>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</si>
  <si>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</si>
  <si>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</si>
  <si>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</si>
  <si>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</si>
  <si>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</si>
  <si>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</si>
  <si>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</si>
  <si>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</si>
  <si>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</si>
  <si>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</si>
  <si>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</si>
  <si>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</si>
  <si>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</si>
  <si>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</si>
  <si>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</si>
  <si>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</si>
  <si>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</si>
  <si>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</si>
  <si>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</si>
  <si>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</si>
  <si>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</si>
  <si>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</si>
  <si>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</si>
  <si>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</si>
  <si>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</si>
  <si>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</si>
  <si>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</si>
  <si>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</si>
  <si>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</si>
  <si>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</si>
  <si>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</si>
  <si>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</si>
  <si>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</si>
  <si>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</si>
  <si>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</si>
  <si>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</si>
  <si>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</si>
  <si>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</si>
  <si>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</si>
  <si>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</si>
  <si>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</si>
  <si>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</si>
  <si>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</si>
  <si>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</si>
  <si>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</si>
  <si>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</si>
  <si>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</si>
  <si>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</si>
  <si>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</si>
  <si>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</si>
  <si>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</si>
  <si>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</si>
  <si>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</si>
  <si>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</si>
  <si>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</si>
  <si>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</si>
  <si>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</si>
  <si>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</si>
  <si>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</si>
  <si>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</si>
  <si>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</si>
  <si>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</si>
  <si>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</si>
  <si>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</si>
  <si>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</si>
  <si>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</si>
  <si>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</si>
  <si>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</si>
  <si>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</si>
  <si>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</si>
  <si>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</si>
  <si>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</si>
  <si>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</si>
  <si>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</si>
  <si>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</si>
  <si>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</si>
  <si>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</si>
  <si>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</si>
  <si>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</si>
  <si>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</si>
  <si>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</si>
  <si>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</si>
  <si>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</si>
  <si>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</si>
  <si>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</si>
  <si>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</si>
  <si>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</si>
  <si>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</si>
  <si>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</si>
  <si>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</si>
  <si>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</si>
  <si>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</si>
  <si>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</si>
  <si>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</si>
  <si>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</si>
  <si>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</si>
  <si>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</si>
  <si>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</si>
  <si>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</si>
  <si>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</si>
  <si>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</si>
  <si>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</si>
  <si>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</si>
  <si>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</si>
  <si>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</si>
  <si>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</si>
  <si>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</si>
  <si>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</si>
  <si>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</si>
  <si>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</si>
  <si>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</si>
  <si>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</si>
  <si>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</si>
  <si>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</si>
  <si>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</si>
  <si>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</si>
  <si>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</si>
  <si>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</si>
  <si>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</si>
  <si>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</si>
  <si>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</si>
  <si>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</si>
  <si>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</si>
  <si>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</si>
  <si>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</si>
  <si>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</si>
  <si>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</si>
  <si>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</si>
  <si>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</si>
  <si>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</si>
  <si>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</si>
  <si>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</si>
  <si>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</si>
  <si>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</si>
  <si>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</si>
  <si>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</si>
  <si>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</si>
  <si>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</si>
  <si>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</si>
  <si>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</si>
  <si>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</si>
  <si>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</si>
  <si>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</si>
  <si>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</si>
  <si>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</si>
  <si>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</si>
  <si>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</si>
  <si>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</si>
  <si>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</si>
  <si>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</si>
  <si>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</si>
  <si>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</si>
  <si>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</si>
  <si>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</si>
  <si>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</si>
  <si>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</si>
  <si>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</si>
  <si>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</si>
  <si>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</si>
  <si>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</si>
  <si>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</si>
  <si>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</si>
  <si>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</si>
  <si>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</si>
  <si>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</si>
  <si>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</si>
  <si>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</si>
  <si>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</si>
  <si>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</si>
  <si>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</si>
  <si>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</si>
  <si>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</si>
  <si>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</si>
  <si>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</si>
  <si>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</si>
  <si>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</si>
  <si>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</si>
  <si>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</si>
  <si>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</si>
  <si>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</si>
  <si>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</si>
  <si>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</si>
  <si>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</si>
  <si>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</si>
  <si>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</si>
  <si>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</si>
  <si>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</si>
  <si>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</si>
  <si>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</si>
  <si>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</si>
  <si>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</si>
  <si>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</si>
  <si>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</si>
  <si>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</si>
  <si>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</si>
  <si>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</si>
  <si>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</si>
  <si>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</si>
  <si>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</si>
  <si>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</si>
  <si>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</si>
  <si>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</si>
  <si>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</si>
  <si>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</si>
  <si>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</si>
  <si>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</si>
  <si>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</si>
  <si>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</si>
  <si>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</si>
  <si>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</si>
  <si>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</si>
  <si>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</si>
  <si>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</si>
  <si>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</si>
  <si>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</si>
  <si>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</si>
  <si>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</si>
  <si>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</si>
  <si>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</si>
  <si>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</si>
  <si>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</si>
  <si>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</si>
  <si>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</si>
  <si>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</si>
  <si>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</si>
  <si>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</si>
  <si>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</si>
  <si>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</si>
  <si>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</si>
  <si>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</si>
  <si>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</si>
  <si>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</si>
  <si>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</si>
  <si>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</si>
  <si>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</si>
  <si>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</si>
  <si>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</si>
  <si>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</si>
  <si>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</si>
  <si>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</si>
  <si>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</si>
  <si>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</si>
  <si>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</si>
  <si>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</si>
  <si>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</si>
  <si>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</si>
  <si>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</si>
  <si>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</si>
  <si>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</si>
  <si>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</si>
  <si>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</si>
  <si>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</si>
  <si>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</si>
  <si>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</si>
  <si>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</si>
  <si>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</si>
  <si>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</si>
  <si>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</si>
  <si>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</si>
  <si>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</si>
  <si>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</si>
  <si>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</si>
  <si>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</si>
  <si>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</si>
  <si>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</si>
  <si>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</si>
  <si>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</si>
  <si>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</si>
  <si>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</si>
  <si>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</si>
  <si>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</si>
  <si>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</si>
  <si>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</si>
  <si>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</si>
  <si>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</si>
  <si>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</si>
  <si>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</si>
  <si>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</si>
  <si>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</si>
  <si>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</si>
  <si>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</si>
  <si>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</si>
  <si>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</si>
  <si>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</si>
  <si>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</si>
  <si>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</si>
  <si>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</si>
  <si>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</si>
  <si>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</si>
  <si>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</si>
  <si>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</si>
  <si>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</si>
  <si>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</si>
  <si>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</si>
  <si>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</si>
  <si>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</si>
  <si>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</si>
  <si>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</si>
  <si>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</si>
  <si>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</si>
  <si>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</si>
  <si>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</si>
  <si>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</si>
  <si>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</si>
  <si>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</si>
  <si>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</si>
  <si>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</si>
  <si>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</si>
  <si>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</si>
  <si>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</si>
  <si>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</si>
  <si>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</si>
  <si>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</si>
  <si>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</si>
  <si>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</si>
  <si>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</si>
  <si>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</si>
  <si>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</si>
  <si>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</si>
  <si>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</si>
  <si>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</si>
  <si>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</si>
  <si>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</si>
  <si>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</si>
  <si>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</si>
  <si>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</si>
  <si>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</si>
  <si>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</si>
  <si>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</si>
  <si>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</si>
  <si>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</si>
  <si>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</si>
  <si>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</si>
  <si>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</si>
  <si>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</si>
  <si>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</si>
  <si>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</si>
  <si>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</si>
  <si>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</si>
  <si>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</si>
  <si>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</si>
  <si>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</si>
  <si>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</si>
  <si>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</si>
  <si>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</si>
  <si>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</si>
  <si>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</si>
  <si>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</si>
  <si>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</si>
  <si>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</si>
  <si>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</si>
  <si>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</si>
  <si>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</si>
  <si>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</si>
  <si>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</si>
  <si>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</si>
  <si>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</si>
  <si>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</si>
  <si>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</si>
  <si>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</si>
  <si>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</si>
  <si>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</si>
  <si>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</si>
  <si>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</si>
  <si>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</si>
  <si>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</si>
  <si>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</si>
  <si>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</si>
  <si>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</si>
  <si>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</si>
  <si>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</si>
  <si>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</si>
  <si>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</si>
  <si>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</si>
  <si>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</si>
  <si>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</si>
  <si>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</si>
  <si>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</si>
  <si>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</si>
  <si>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</si>
  <si>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</si>
  <si>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</si>
  <si>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</si>
  <si>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</si>
  <si>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</si>
  <si>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</si>
  <si>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</si>
  <si>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</si>
  <si>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</si>
  <si>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</si>
  <si>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</si>
  <si>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</si>
  <si>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</si>
  <si>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</si>
  <si>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</si>
  <si>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</si>
  <si>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</si>
  <si>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</si>
  <si>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</si>
  <si>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</si>
  <si>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</si>
  <si>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</si>
  <si>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</si>
  <si>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</si>
  <si>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</si>
  <si>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</si>
  <si>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</si>
  <si>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</si>
  <si>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</si>
  <si>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</si>
  <si>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</si>
  <si>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</si>
  <si>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</si>
  <si>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</si>
  <si>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</si>
  <si>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</si>
  <si>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</si>
  <si>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</si>
  <si>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</si>
  <si>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</si>
  <si>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</si>
  <si>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</si>
  <si>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</si>
  <si>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</si>
  <si>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</si>
  <si>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</si>
  <si>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</si>
  <si>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</si>
  <si>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</si>
  <si>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</si>
  <si>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</si>
  <si>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</si>
  <si>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</si>
  <si>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</si>
  <si>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</si>
  <si>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</si>
  <si>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</si>
  <si>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</si>
  <si>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</si>
  <si>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</si>
  <si>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</si>
  <si>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</si>
  <si>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</si>
  <si>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</si>
  <si>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</si>
  <si>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</si>
  <si>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</si>
  <si>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</si>
  <si>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</si>
  <si>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</si>
  <si>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</si>
  <si>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</si>
  <si>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</si>
  <si>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</si>
  <si>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</si>
  <si>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</si>
  <si>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</si>
  <si>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</si>
  <si>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</si>
  <si>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</si>
  <si>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</si>
  <si>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</si>
  <si>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</si>
  <si>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</si>
  <si>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</si>
  <si>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</si>
  <si>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</si>
  <si>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</si>
  <si>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</si>
  <si>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</si>
  <si>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</si>
  <si>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</si>
  <si>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</si>
  <si>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</si>
  <si>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</si>
  <si>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</si>
  <si>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</si>
  <si>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</si>
  <si>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</si>
  <si>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</si>
  <si>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</si>
  <si>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</si>
  <si>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</si>
  <si>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</si>
  <si>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</si>
  <si>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</si>
  <si>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</si>
  <si>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</si>
  <si>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</si>
  <si>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</si>
  <si>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</si>
  <si>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</si>
  <si>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</si>
  <si>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</si>
  <si>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</si>
  <si>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</si>
  <si>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</si>
  <si>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</si>
  <si>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</si>
  <si>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</si>
  <si>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</si>
  <si>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</si>
  <si>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</si>
  <si>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</si>
  <si>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</si>
  <si>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</si>
  <si>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</si>
  <si>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</si>
  <si>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</si>
  <si>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</si>
  <si>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</si>
  <si>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</si>
  <si>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</si>
  <si>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</si>
  <si>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</si>
  <si>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</si>
  <si>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</si>
  <si>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</si>
  <si>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</si>
  <si>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</si>
  <si>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</si>
  <si>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</si>
  <si>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</si>
  <si>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</si>
  <si>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</si>
  <si>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</si>
  <si>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</si>
  <si>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</si>
  <si>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</si>
  <si>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</si>
  <si>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</si>
  <si>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</si>
  <si>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</si>
  <si>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</si>
  <si>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</si>
  <si>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</si>
  <si>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</si>
  <si>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</si>
  <si>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</si>
  <si>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</si>
  <si>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</si>
  <si>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</si>
  <si>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</si>
  <si>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</si>
  <si>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</si>
  <si>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</si>
  <si>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</si>
  <si>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</si>
  <si>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</si>
  <si>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</si>
  <si>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</si>
  <si>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</si>
  <si>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</si>
  <si>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</si>
  <si>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</si>
  <si>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</si>
  <si>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</si>
  <si>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</si>
  <si>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</si>
  <si>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</si>
  <si>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</si>
  <si>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</si>
  <si>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</si>
  <si>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</si>
  <si>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</si>
  <si>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</si>
  <si>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</si>
  <si>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</si>
  <si>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</si>
  <si>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</si>
  <si>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</si>
  <si>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</si>
  <si>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</si>
  <si>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</si>
  <si>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</si>
  <si>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</si>
  <si>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</si>
  <si>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</si>
  <si>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</si>
  <si>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</si>
  <si>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</si>
  <si>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</si>
  <si>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</si>
  <si>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</si>
  <si>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</si>
  <si>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</si>
  <si>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</si>
  <si>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</si>
  <si>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</si>
  <si>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</si>
  <si>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</si>
  <si>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</si>
  <si>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</si>
  <si>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</si>
  <si>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</si>
  <si>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</si>
  <si>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</si>
  <si>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</si>
  <si>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</si>
  <si>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</si>
  <si>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</si>
  <si>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</si>
  <si>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</si>
  <si>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</si>
  <si>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</si>
  <si>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</si>
  <si>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</si>
  <si>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</si>
  <si>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</si>
  <si>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</si>
  <si>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</si>
  <si>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</si>
  <si>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</si>
  <si>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</si>
  <si>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</si>
  <si>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</si>
  <si>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</si>
  <si>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</si>
  <si>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</si>
  <si>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</si>
  <si>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</si>
  <si>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</si>
  <si>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</si>
  <si>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</si>
  <si>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</si>
  <si>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</si>
  <si>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</si>
  <si>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</si>
  <si>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</si>
  <si>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</si>
  <si>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</si>
  <si>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</si>
  <si>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</si>
  <si>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</si>
  <si>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</si>
  <si>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</si>
  <si>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</si>
  <si>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</si>
  <si>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</si>
  <si>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</si>
  <si>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</si>
  <si>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</si>
  <si>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</si>
  <si>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</si>
  <si>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</si>
  <si>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</si>
  <si>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</si>
  <si>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</si>
  <si>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</si>
  <si>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</si>
  <si>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</si>
  <si>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</si>
  <si>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</si>
  <si>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</si>
  <si>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</si>
  <si>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</si>
  <si>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</si>
  <si>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</si>
  <si>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</si>
  <si>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</si>
  <si>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</si>
  <si>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</si>
  <si>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</si>
  <si>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</si>
  <si>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</si>
  <si>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</si>
  <si>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</si>
  <si>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</si>
  <si>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</si>
  <si>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</si>
  <si>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</si>
  <si>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</si>
  <si>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</si>
  <si>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</si>
  <si>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</si>
  <si>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</si>
  <si>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</si>
  <si>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</si>
  <si>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</si>
  <si>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</si>
  <si>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</si>
  <si>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</si>
  <si>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</si>
  <si>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</si>
  <si>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</si>
  <si>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</si>
  <si>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</si>
  <si>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</si>
  <si>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</si>
  <si>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</si>
  <si>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</si>
  <si>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</si>
  <si>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</si>
  <si>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</si>
  <si>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</si>
  <si>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</si>
  <si>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</si>
  <si>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</si>
  <si>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</si>
  <si>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</si>
  <si>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</si>
  <si>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</si>
  <si>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</si>
  <si>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</si>
  <si>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</si>
  <si>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</si>
  <si>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</si>
  <si>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</si>
  <si>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</si>
  <si>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</si>
  <si>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</si>
  <si>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</si>
  <si>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</si>
  <si>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</si>
  <si>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</si>
  <si>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</si>
  <si>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</si>
  <si>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</si>
  <si>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</si>
  <si>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</si>
  <si>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</si>
  <si>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</si>
  <si>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</si>
  <si>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</si>
  <si>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</si>
  <si>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</si>
  <si>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</si>
  <si>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</si>
  <si>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</si>
  <si>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</si>
  <si>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</si>
  <si>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</si>
  <si>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</si>
  <si>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</si>
  <si>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</si>
  <si>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</si>
  <si>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</si>
  <si>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</si>
  <si>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</si>
  <si>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</si>
  <si>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</si>
  <si>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</si>
  <si>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</si>
  <si>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</si>
  <si>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</si>
  <si>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</si>
  <si>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</si>
  <si>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</si>
  <si>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</si>
  <si>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</si>
  <si>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</si>
  <si>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</si>
  <si>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</si>
  <si>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</si>
  <si>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</si>
  <si>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</si>
  <si>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</si>
  <si>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</si>
  <si>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</si>
  <si>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</si>
  <si>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</si>
  <si>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</si>
  <si>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</si>
  <si>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</si>
  <si>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</si>
  <si>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</si>
  <si>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</si>
  <si>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</si>
  <si>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</si>
  <si>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</si>
  <si>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</si>
  <si>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</si>
  <si>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</si>
  <si>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</si>
  <si>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</si>
  <si>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</si>
  <si>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</si>
  <si>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</si>
  <si>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</si>
  <si>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</si>
  <si>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</si>
  <si>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</si>
  <si>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</si>
  <si>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</si>
  <si>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</si>
  <si>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</si>
  <si>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</si>
  <si>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</si>
  <si>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</si>
  <si>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</si>
  <si>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</si>
  <si>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</si>
  <si>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</si>
  <si>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</si>
  <si>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</si>
  <si>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</si>
  <si>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</si>
  <si>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</si>
  <si>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</si>
  <si>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</si>
  <si>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</si>
  <si>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</si>
  <si>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</si>
  <si>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</si>
  <si>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</si>
  <si>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</si>
  <si>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</si>
  <si>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</si>
  <si>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</si>
  <si>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</si>
  <si>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</si>
  <si>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</si>
  <si>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</si>
  <si>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</si>
  <si>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</si>
  <si>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</si>
  <si>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</si>
  <si>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</si>
  <si>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</si>
  <si>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</si>
  <si>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</si>
  <si>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</si>
  <si>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</si>
  <si>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</si>
  <si>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</si>
  <si>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</si>
  <si>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</si>
  <si>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</si>
  <si>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</si>
  <si>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</si>
  <si>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</si>
  <si>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</si>
  <si>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</si>
  <si>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</si>
  <si>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</si>
  <si>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</si>
  <si>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</si>
  <si>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</si>
  <si>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</si>
  <si>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</si>
  <si>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</si>
  <si>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</si>
  <si>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</si>
  <si>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</si>
  <si>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</si>
  <si>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</si>
  <si>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</si>
  <si>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</si>
  <si>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</si>
  <si>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</si>
  <si>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</si>
  <si>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</si>
  <si>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</si>
  <si>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</si>
  <si>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</si>
  <si>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</si>
  <si>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</si>
  <si>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</si>
  <si>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</si>
  <si>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</si>
  <si>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</si>
  <si>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</si>
  <si>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</si>
  <si>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</si>
  <si>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</si>
  <si>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</si>
  <si>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</si>
  <si>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</si>
  <si>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</si>
  <si>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</si>
  <si>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</si>
  <si>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</si>
  <si>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</si>
  <si>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</si>
  <si>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</si>
  <si>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</si>
  <si>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</si>
  <si>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</si>
  <si>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</si>
  <si>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</si>
  <si>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</si>
  <si>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</si>
  <si>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</si>
  <si>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</si>
  <si>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</si>
  <si>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</si>
  <si>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</si>
  <si>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</si>
  <si>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</si>
  <si>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</si>
  <si>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</si>
  <si>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</si>
  <si>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</si>
  <si>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</si>
  <si>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</si>
  <si>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</si>
  <si>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</si>
  <si>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</si>
  <si>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</si>
  <si>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</si>
  <si>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</si>
  <si>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</si>
  <si>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</si>
  <si>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</si>
  <si>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</si>
  <si>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</si>
  <si>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</si>
  <si>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</si>
  <si>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</si>
  <si>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</si>
  <si>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</si>
  <si>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</si>
  <si>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</si>
  <si>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</si>
  <si>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</si>
  <si>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</si>
  <si>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</si>
  <si>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</si>
  <si>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</si>
  <si>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</si>
  <si>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</si>
  <si>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</si>
  <si>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</si>
  <si>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</si>
  <si>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</si>
  <si>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</si>
  <si>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</si>
  <si>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</si>
  <si>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</si>
  <si>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</si>
  <si>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</si>
  <si>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</si>
  <si>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</si>
  <si>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</si>
  <si>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</si>
  <si>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</si>
  <si>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</si>
  <si>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</si>
  <si>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</si>
  <si>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</si>
  <si>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</si>
  <si>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</si>
  <si>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</si>
  <si>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</si>
  <si>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</si>
  <si>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</si>
  <si>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</si>
  <si>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</si>
  <si>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</si>
  <si>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</si>
  <si>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</si>
  <si>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</si>
  <si>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</si>
  <si>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</si>
  <si>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</si>
  <si>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</si>
  <si>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</si>
  <si>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</si>
  <si>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</si>
  <si>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</si>
  <si>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</si>
  <si>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</si>
  <si>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</si>
  <si>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</si>
  <si>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</si>
  <si>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</si>
  <si>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</si>
  <si>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</si>
  <si>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</si>
  <si>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</si>
  <si>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</si>
  <si>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</si>
  <si>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</si>
  <si>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</si>
  <si>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</si>
  <si>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</si>
  <si>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</si>
  <si>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</si>
  <si>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</si>
  <si>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</si>
  <si>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</si>
  <si>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</si>
  <si>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</si>
  <si>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</si>
  <si>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</si>
  <si>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</si>
  <si>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</si>
  <si>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</si>
  <si>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</si>
  <si>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</si>
  <si>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</si>
  <si>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</si>
  <si>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</si>
  <si>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</si>
  <si>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</si>
  <si>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</si>
  <si>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</si>
  <si>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</si>
  <si>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</si>
  <si>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</si>
  <si>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</si>
  <si>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</si>
  <si>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</si>
  <si>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</si>
  <si>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</si>
  <si>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</si>
  <si>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</si>
  <si>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</si>
  <si>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</si>
  <si>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</si>
  <si>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</si>
  <si>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</si>
  <si>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</si>
  <si>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</si>
  <si>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</si>
  <si>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</si>
  <si>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</si>
  <si>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</si>
  <si>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</si>
  <si>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</si>
  <si>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</si>
  <si>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</si>
  <si>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</si>
  <si>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</si>
  <si>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</si>
  <si>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</si>
  <si>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</si>
  <si>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</si>
  <si>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</si>
  <si>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</si>
  <si>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</si>
  <si>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</si>
  <si>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</si>
  <si>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</si>
  <si>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</si>
  <si>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</si>
  <si>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</si>
  <si>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</si>
  <si>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</si>
  <si>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</si>
  <si>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</si>
  <si>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</si>
  <si>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</si>
  <si>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</si>
  <si>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</si>
  <si>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</si>
  <si>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</si>
  <si>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</si>
  <si>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</si>
  <si>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</si>
  <si>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</si>
  <si>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</si>
  <si>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</si>
  <si>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</si>
  <si>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</si>
  <si>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</si>
  <si>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</si>
  <si>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</si>
  <si>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</si>
  <si>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</si>
  <si>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</si>
  <si>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</si>
  <si>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</si>
  <si>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</si>
  <si>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</si>
  <si>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</si>
  <si>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</si>
  <si>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</si>
  <si>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</si>
  <si>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</si>
  <si>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</si>
  <si>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</si>
  <si>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</si>
  <si>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</si>
  <si>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</si>
  <si>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</si>
  <si>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</si>
  <si>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</si>
  <si>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</si>
  <si>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</si>
  <si>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</si>
  <si>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</si>
  <si>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</si>
  <si>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</si>
  <si>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</si>
  <si>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</si>
  <si>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</si>
  <si>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</si>
  <si>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</si>
  <si>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</si>
  <si>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</si>
  <si>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</si>
  <si>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</si>
  <si>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</si>
  <si>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</si>
  <si>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</si>
  <si>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</si>
  <si>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</si>
  <si>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</si>
  <si>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</si>
  <si>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</si>
  <si>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</si>
  <si>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</si>
  <si>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</si>
  <si>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</si>
  <si>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</si>
  <si>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</si>
  <si>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</si>
  <si>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</si>
  <si>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</si>
  <si>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</si>
  <si>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</si>
  <si>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</si>
  <si>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</si>
  <si>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</si>
  <si>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</si>
  <si>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</si>
  <si>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</si>
  <si>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</si>
  <si>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</si>
  <si>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</si>
  <si>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</si>
  <si>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</si>
  <si>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</si>
  <si>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</si>
  <si>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</si>
  <si>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</si>
  <si>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</si>
  <si>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</si>
  <si>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</si>
  <si>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</si>
  <si>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</si>
  <si>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</si>
  <si>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</si>
  <si>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</si>
  <si>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</si>
  <si>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</si>
  <si>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</si>
  <si>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</si>
  <si>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</si>
  <si>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</si>
  <si>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</si>
  <si>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</si>
  <si>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</si>
  <si>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</si>
  <si>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</si>
  <si>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</si>
  <si>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</si>
  <si>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</si>
  <si>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</si>
  <si>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</si>
  <si>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</si>
  <si>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</si>
  <si>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</si>
  <si>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</si>
  <si>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</si>
  <si>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</si>
  <si>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</si>
  <si>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</si>
  <si>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</si>
  <si>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</si>
  <si>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</si>
  <si>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</si>
  <si>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</si>
  <si>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</si>
  <si>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</si>
  <si>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</si>
  <si>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</si>
  <si>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</si>
  <si>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</si>
  <si>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</si>
  <si>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</si>
  <si>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</si>
  <si>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</si>
  <si>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</si>
  <si>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</si>
  <si>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</si>
  <si>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</si>
  <si>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</si>
  <si>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</si>
  <si>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</si>
  <si>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</si>
  <si>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</si>
  <si>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</si>
  <si>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</si>
  <si>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</si>
  <si>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</si>
  <si>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</si>
  <si>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</si>
  <si>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</si>
  <si>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</si>
  <si>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</si>
  <si>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</si>
  <si>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</si>
  <si>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</si>
  <si>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</si>
  <si>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</si>
  <si>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</si>
  <si>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</si>
  <si>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</si>
  <si>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</si>
  <si>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</si>
  <si>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</si>
  <si>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</si>
  <si>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</si>
  <si>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</si>
  <si>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</si>
  <si>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</si>
  <si>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</si>
  <si>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</si>
  <si>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</si>
  <si>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</si>
  <si>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</si>
  <si>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</si>
  <si>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</si>
  <si>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</si>
  <si>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</si>
  <si>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</si>
  <si>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</si>
  <si>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</si>
  <si>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</si>
  <si>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</si>
  <si>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</si>
  <si>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</si>
  <si>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</si>
  <si>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</si>
  <si>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</si>
  <si>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</si>
  <si>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</si>
  <si>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</si>
  <si>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</si>
  <si>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</si>
  <si>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</si>
  <si>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</si>
  <si>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</si>
  <si>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</si>
  <si>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</si>
  <si>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</si>
  <si>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</si>
  <si>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</si>
  <si>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</si>
  <si>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</si>
  <si>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</si>
  <si>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</si>
  <si>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</si>
  <si>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</si>
  <si>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</si>
  <si>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</si>
  <si>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</si>
  <si>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</si>
  <si>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</si>
  <si>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</si>
  <si>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</si>
  <si>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</si>
  <si>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</si>
  <si>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</si>
  <si>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</si>
  <si>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</si>
  <si>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</si>
  <si>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</si>
  <si>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</si>
  <si>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</si>
  <si>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</si>
  <si>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</si>
  <si>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</si>
  <si>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</si>
  <si>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</si>
  <si>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</si>
  <si>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</si>
  <si>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</si>
  <si>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</si>
  <si>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</si>
  <si>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</si>
  <si>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</si>
  <si>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</si>
  <si>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</si>
  <si>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</si>
  <si>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</si>
  <si>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</si>
  <si>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</si>
  <si>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</si>
  <si>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</si>
  <si>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</si>
  <si>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</si>
  <si>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</si>
  <si>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</si>
  <si>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</si>
  <si>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</si>
  <si>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</si>
  <si>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</si>
  <si>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</si>
  <si>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</si>
  <si>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</si>
  <si>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</si>
  <si>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</si>
  <si>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</si>
  <si>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</si>
  <si>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</si>
  <si>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</si>
  <si>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</si>
  <si>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</si>
  <si>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</si>
  <si>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</si>
  <si>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</si>
  <si>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</si>
  <si>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</si>
  <si>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</si>
  <si>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</si>
  <si>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</si>
  <si>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</si>
  <si>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</si>
  <si>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</si>
  <si>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</si>
  <si>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</si>
  <si>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</si>
  <si>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</si>
  <si>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</si>
  <si>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</si>
  <si>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</si>
  <si>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</si>
  <si>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</si>
  <si>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</si>
  <si>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</si>
  <si>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</si>
  <si>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</si>
  <si>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</si>
  <si>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</si>
  <si>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</si>
  <si>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</si>
  <si>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</si>
  <si>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</si>
  <si>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</si>
  <si>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</si>
  <si>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</si>
  <si>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</si>
  <si>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</si>
  <si>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</si>
  <si>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</si>
  <si>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</si>
  <si>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</si>
  <si>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</si>
  <si>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</si>
  <si>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</si>
  <si>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</si>
  <si>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</si>
  <si>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</si>
  <si>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</si>
  <si>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</si>
  <si>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</si>
  <si>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</si>
  <si>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</si>
  <si>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</si>
  <si>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</si>
  <si>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</si>
  <si>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</si>
  <si>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</si>
  <si>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</si>
  <si>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</si>
  <si>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</si>
  <si>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</si>
  <si>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</si>
  <si>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</si>
  <si>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</si>
  <si>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</si>
  <si>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</si>
  <si>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</si>
  <si>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</si>
  <si>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</si>
  <si>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</si>
  <si>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</si>
  <si>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</si>
  <si>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</si>
  <si>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</si>
  <si>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</si>
  <si>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</si>
  <si>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</si>
  <si>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</si>
  <si>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</si>
  <si>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</si>
  <si>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</si>
  <si>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</si>
  <si>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</si>
  <si>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</si>
  <si>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</si>
  <si>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</si>
  <si>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</si>
  <si>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</si>
  <si>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</si>
  <si>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</si>
  <si>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</si>
  <si>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</si>
  <si>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</si>
  <si>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</si>
  <si>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</si>
  <si>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</si>
  <si>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</si>
  <si>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</si>
  <si>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</si>
  <si>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</si>
  <si>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</si>
  <si>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</si>
  <si>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</si>
  <si>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</si>
  <si>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</si>
  <si>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</si>
  <si>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</si>
  <si>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</si>
  <si>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</si>
  <si>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</si>
  <si>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</si>
  <si>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</si>
  <si>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</si>
  <si>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</si>
  <si>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</si>
  <si>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</si>
  <si>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</si>
  <si>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</si>
  <si>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</si>
  <si>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</si>
  <si>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</si>
  <si>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</si>
  <si>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</si>
  <si>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</si>
  <si>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</si>
  <si>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</si>
  <si>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</si>
  <si>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</si>
  <si>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</si>
  <si>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</si>
  <si>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</si>
  <si>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</si>
  <si>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</si>
  <si>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</si>
  <si>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</si>
  <si>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</si>
  <si>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</si>
  <si>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</si>
  <si>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</si>
  <si>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</si>
  <si>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</si>
  <si>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</si>
  <si>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</si>
  <si>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</si>
  <si>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</si>
  <si>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</si>
  <si>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</si>
  <si>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</si>
  <si>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</si>
  <si>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</si>
  <si>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</si>
  <si>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</si>
  <si>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</si>
  <si>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</si>
  <si>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</si>
  <si>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</si>
  <si>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</si>
  <si>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</si>
  <si>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</si>
  <si>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</si>
  <si>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</si>
  <si>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</si>
  <si>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</si>
  <si>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</si>
  <si>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</si>
  <si>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</si>
  <si>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</si>
  <si>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</si>
  <si>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</si>
  <si>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</si>
  <si>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</si>
  <si>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</si>
  <si>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</si>
  <si>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</si>
  <si>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</si>
  <si>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</si>
  <si>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</si>
  <si>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</si>
  <si>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</si>
  <si>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</si>
  <si>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</si>
  <si>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</si>
  <si>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</si>
  <si>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</si>
  <si>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</si>
  <si>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</si>
  <si>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</si>
  <si>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</si>
  <si>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</si>
  <si>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</si>
  <si>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</si>
  <si>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</si>
  <si>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</si>
  <si>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</si>
  <si>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</si>
  <si>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</si>
  <si>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</si>
  <si>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</si>
  <si>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</si>
  <si>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</si>
  <si>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</si>
  <si>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</si>
  <si>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</si>
  <si>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</si>
  <si>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</si>
  <si>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</si>
  <si>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</si>
  <si>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</si>
  <si>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</si>
  <si>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</si>
  <si>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</si>
  <si>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</si>
  <si>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</si>
  <si>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</si>
  <si>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</si>
  <si>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</si>
  <si>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</si>
  <si>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</si>
  <si>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</si>
  <si>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</si>
  <si>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</si>
  <si>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</si>
  <si>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</si>
  <si>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</si>
  <si>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</si>
  <si>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</si>
  <si>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</si>
  <si>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</si>
  <si>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</si>
  <si>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</si>
  <si>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</si>
  <si>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</si>
  <si>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</si>
  <si>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</si>
  <si>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</si>
  <si>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</si>
  <si>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</si>
  <si>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</si>
  <si>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</si>
  <si>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</si>
  <si>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</si>
  <si>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</si>
  <si>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</si>
  <si>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</si>
  <si>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</si>
  <si>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</si>
  <si>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</si>
  <si>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</si>
  <si>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</si>
  <si>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</si>
  <si>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</si>
  <si>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</si>
  <si>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</si>
  <si>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</si>
  <si>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</si>
  <si>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</si>
  <si>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</si>
  <si>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</si>
  <si>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</si>
  <si>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</si>
  <si>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</si>
  <si>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</si>
  <si>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</si>
  <si>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</si>
  <si>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</si>
  <si>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</si>
  <si>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</si>
  <si>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</si>
  <si>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</si>
  <si>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</si>
  <si>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</si>
  <si>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</si>
  <si>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</si>
  <si>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</si>
  <si>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</si>
  <si>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</si>
  <si>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</si>
  <si>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</si>
  <si>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</si>
  <si>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</si>
  <si>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</si>
  <si>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</si>
  <si>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</si>
  <si>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</si>
  <si>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</si>
  <si>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</si>
  <si>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</si>
  <si>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</si>
  <si>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</si>
  <si>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</si>
  <si>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</si>
  <si>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</si>
  <si>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</si>
  <si>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</si>
  <si>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</si>
  <si>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</si>
  <si>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</si>
  <si>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</si>
  <si>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</si>
  <si>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</si>
  <si>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</si>
  <si>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</si>
  <si>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</si>
  <si>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</si>
  <si>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</si>
  <si>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</si>
  <si>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</si>
  <si>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</si>
  <si>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</si>
  <si>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</si>
  <si>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</si>
  <si>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</si>
  <si>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</si>
  <si>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</si>
  <si>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</si>
  <si>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</si>
  <si>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</si>
  <si>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</si>
  <si>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</si>
  <si>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</si>
  <si>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</si>
  <si>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</si>
  <si>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</si>
  <si>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</si>
  <si>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</si>
  <si>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</si>
  <si>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</si>
  <si>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</si>
  <si>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</si>
  <si>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</si>
  <si>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</si>
  <si>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</si>
  <si>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</si>
  <si>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</si>
  <si>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</si>
  <si>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</si>
  <si>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</si>
  <si>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</si>
  <si>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</si>
  <si>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</si>
  <si>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</si>
  <si>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</si>
  <si>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</si>
  <si>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</si>
  <si>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</si>
  <si>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</si>
  <si>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</si>
  <si>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</si>
  <si>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</si>
  <si>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</si>
  <si>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</si>
  <si>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</si>
  <si>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</si>
  <si>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</si>
  <si>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</si>
  <si>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</si>
  <si>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</si>
  <si>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</si>
  <si>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</si>
  <si>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</si>
  <si>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</si>
  <si>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</si>
  <si>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</si>
  <si>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</si>
  <si>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</si>
  <si>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</si>
  <si>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</si>
  <si>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</si>
  <si>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</si>
  <si>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</si>
  <si>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</si>
  <si>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</si>
  <si>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</si>
  <si>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</si>
  <si>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</si>
  <si>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</si>
  <si>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</si>
  <si>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</si>
  <si>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</si>
  <si>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</si>
  <si>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</si>
  <si>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</si>
  <si>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</si>
  <si>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</si>
  <si>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</si>
  <si>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</si>
  <si>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</si>
  <si>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</si>
  <si>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</si>
  <si>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</si>
  <si>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</si>
  <si>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</si>
  <si>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</si>
  <si>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</si>
  <si>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</si>
  <si>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</si>
  <si>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</si>
  <si>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</si>
  <si>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</si>
  <si>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</si>
  <si>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</si>
  <si>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</si>
  <si>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</si>
  <si>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</si>
  <si>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</si>
  <si>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</si>
  <si>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</si>
  <si>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</si>
  <si>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</si>
  <si>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</si>
  <si>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</si>
  <si>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</si>
  <si>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</si>
  <si>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</si>
  <si>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</si>
  <si>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</si>
  <si>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</si>
  <si>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</si>
  <si>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</si>
  <si>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</si>
  <si>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</si>
  <si>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</si>
  <si>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</si>
  <si>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</si>
  <si>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</si>
  <si>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</si>
  <si>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</si>
  <si>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</si>
  <si>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</si>
  <si>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</si>
  <si>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</si>
  <si>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</si>
  <si>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</si>
  <si>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</si>
  <si>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</si>
  <si>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</si>
  <si>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</si>
  <si>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</si>
  <si>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</si>
  <si>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</si>
  <si>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</si>
  <si>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</si>
  <si>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</si>
  <si>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</si>
  <si>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</si>
  <si>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</si>
  <si>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</si>
  <si>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</si>
  <si>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</si>
  <si>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</si>
  <si>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</si>
  <si>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</si>
  <si>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</si>
  <si>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</si>
  <si>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</si>
  <si>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</si>
  <si>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</si>
  <si>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</si>
  <si>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</si>
  <si>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</si>
  <si>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</si>
  <si>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</si>
  <si>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</si>
  <si>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</si>
  <si>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</si>
  <si>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</si>
  <si>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</si>
  <si>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</si>
  <si>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</si>
  <si>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</si>
  <si>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</si>
  <si>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</si>
  <si>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</si>
  <si>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</si>
  <si>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</si>
  <si>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</si>
  <si>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</si>
  <si>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</si>
  <si>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</si>
  <si>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</si>
  <si>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</si>
  <si>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</si>
  <si>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</si>
  <si>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</si>
  <si>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</si>
  <si>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</si>
  <si>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</si>
  <si>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</si>
  <si>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</si>
  <si>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</si>
  <si>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</si>
  <si>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</si>
  <si>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</si>
  <si>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</si>
  <si>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</si>
  <si>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</si>
  <si>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</si>
  <si>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</si>
  <si>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</si>
  <si>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</si>
  <si>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</si>
  <si>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</si>
  <si>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</si>
  <si>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</si>
  <si>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</si>
  <si>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</si>
  <si>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</si>
  <si>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</si>
  <si>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</si>
  <si>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</si>
  <si>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</si>
  <si>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</si>
  <si>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</si>
  <si>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</si>
  <si>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</si>
  <si>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</si>
  <si>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</si>
  <si>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</si>
  <si>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</si>
  <si>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</si>
  <si>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</si>
  <si>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</si>
  <si>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</si>
  <si>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</si>
  <si>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</si>
  <si>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</si>
  <si>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</si>
  <si>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</si>
  <si>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</si>
  <si>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</si>
  <si>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</si>
  <si>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</si>
  <si>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</si>
  <si>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</si>
  <si>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</si>
  <si>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</si>
  <si>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</si>
  <si>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</si>
  <si>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</si>
  <si>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</si>
  <si>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</si>
  <si>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</si>
  <si>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</si>
  <si>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</si>
  <si>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</si>
  <si>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</si>
  <si>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</si>
  <si>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</si>
  <si>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</si>
  <si>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</si>
  <si>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</si>
  <si>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</si>
  <si>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</si>
  <si>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</si>
  <si>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</si>
  <si>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</si>
  <si>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</si>
  <si>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</si>
  <si>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</si>
  <si>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</si>
  <si>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</si>
  <si>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</si>
  <si>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</si>
  <si>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</si>
  <si>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</si>
  <si>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</si>
  <si>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</si>
  <si>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</si>
  <si>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</si>
  <si>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</si>
  <si>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</si>
  <si>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</si>
  <si>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</si>
  <si>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</si>
  <si>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</si>
  <si>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</si>
  <si>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</si>
  <si>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</si>
  <si>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</si>
  <si>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</si>
  <si>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</si>
  <si>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</si>
  <si>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</si>
  <si>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</si>
  <si>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</si>
  <si>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</si>
  <si>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</si>
  <si>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</si>
  <si>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</si>
  <si>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</si>
  <si>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</si>
  <si>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</si>
  <si>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</si>
  <si>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</si>
  <si>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</si>
  <si>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</si>
  <si>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</si>
  <si>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</si>
  <si>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</si>
  <si>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</si>
  <si>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</si>
  <si>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</si>
  <si>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</si>
  <si>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</si>
  <si>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</si>
  <si>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</si>
  <si>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</si>
  <si>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</si>
  <si>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</si>
  <si>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</si>
  <si>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</si>
  <si>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</si>
  <si>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</si>
  <si>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</si>
  <si>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</si>
  <si>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</si>
  <si>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</si>
  <si>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</si>
  <si>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</si>
  <si>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</si>
  <si>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</si>
  <si>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</si>
  <si>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</si>
  <si>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</si>
  <si>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</si>
  <si>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</si>
  <si>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</si>
  <si>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</si>
  <si>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</si>
  <si>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</si>
  <si>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</si>
  <si>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</si>
  <si>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</si>
  <si>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</si>
  <si>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</si>
  <si>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</si>
  <si>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</si>
  <si>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</si>
  <si>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</si>
  <si>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</si>
  <si>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</si>
  <si>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</si>
  <si>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</si>
  <si>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</si>
  <si>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</si>
  <si>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</si>
  <si>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</si>
  <si>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</si>
  <si>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</si>
  <si>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</si>
  <si>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</si>
  <si>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</si>
  <si>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</si>
  <si>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</si>
  <si>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</si>
  <si>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</si>
  <si>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</si>
  <si>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</si>
  <si>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</si>
  <si>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</si>
  <si>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</si>
  <si>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</si>
  <si>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</si>
  <si>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</si>
  <si>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</si>
  <si>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</si>
  <si>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</si>
  <si>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</si>
  <si>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</si>
  <si>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</si>
  <si>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</si>
  <si>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</si>
  <si>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</si>
  <si>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</si>
  <si>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</si>
  <si>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</si>
  <si>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</si>
  <si>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</si>
  <si>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</si>
  <si>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</si>
  <si>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</si>
  <si>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</si>
  <si>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</si>
  <si>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</si>
  <si>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</si>
  <si>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</si>
  <si>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</si>
  <si>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</si>
  <si>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</si>
  <si>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</si>
  <si>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</si>
  <si>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</si>
  <si>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</si>
  <si>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</si>
  <si>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</si>
  <si>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</si>
  <si>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</si>
  <si>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</si>
  <si>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</si>
  <si>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</si>
  <si>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</si>
  <si>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</si>
  <si>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</si>
  <si>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</si>
  <si>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</si>
  <si>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</si>
  <si>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</si>
  <si>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</si>
  <si>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</si>
  <si>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</si>
  <si>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</si>
  <si>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</si>
  <si>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</si>
  <si>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</si>
  <si>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</si>
  <si>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</si>
  <si>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</si>
  <si>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</si>
  <si>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</si>
  <si>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</si>
  <si>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</si>
  <si>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</si>
  <si>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</si>
  <si>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</si>
  <si>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</si>
  <si>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</si>
  <si>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</si>
  <si>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</si>
  <si>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</si>
  <si>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</si>
  <si>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</si>
  <si>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</si>
  <si>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</si>
  <si>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</si>
  <si>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</si>
  <si>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</si>
  <si>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</si>
  <si>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</si>
  <si>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</si>
  <si>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</si>
  <si>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</si>
  <si>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</si>
  <si>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</si>
  <si>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</si>
  <si>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</si>
  <si>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</si>
  <si>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</si>
  <si>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</si>
  <si>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</si>
  <si>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</si>
  <si>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</si>
  <si>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</si>
  <si>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</si>
  <si>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</si>
  <si>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</si>
  <si>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</si>
  <si>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</si>
  <si>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</si>
  <si>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</si>
  <si>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</si>
  <si>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</si>
  <si>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</si>
  <si>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</si>
  <si>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</si>
  <si>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</si>
  <si>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</si>
  <si>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</si>
  <si>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</si>
  <si>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</si>
  <si>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</si>
  <si>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</si>
  <si>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</si>
  <si>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</si>
  <si>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</si>
  <si>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</si>
  <si>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</si>
  <si>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</si>
  <si>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</si>
  <si>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</si>
  <si>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</si>
  <si>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</si>
  <si>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</si>
  <si>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</si>
  <si>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</si>
  <si>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</si>
  <si>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</si>
  <si>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</si>
  <si>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</si>
  <si>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</si>
  <si>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</si>
  <si>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</si>
  <si>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</si>
  <si>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</si>
  <si>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</si>
  <si>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</si>
  <si>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</si>
  <si>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</si>
  <si>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</si>
  <si>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</si>
  <si>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</si>
  <si>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</si>
  <si>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</si>
  <si>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</si>
  <si>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</si>
  <si>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</si>
  <si>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</si>
  <si>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</si>
  <si>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</si>
  <si>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</si>
  <si>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</si>
  <si>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</si>
  <si>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</si>
  <si>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</si>
  <si>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</si>
  <si>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</si>
  <si>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</si>
  <si>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</si>
  <si>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</si>
  <si>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</si>
  <si>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</si>
  <si>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</si>
  <si>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</si>
  <si>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</si>
  <si>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</si>
  <si>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</si>
  <si>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</si>
  <si>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</si>
  <si>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</si>
  <si>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</si>
  <si>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</si>
  <si>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</si>
  <si>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</si>
  <si>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</si>
  <si>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</si>
  <si>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</si>
  <si>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</si>
  <si>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</si>
  <si>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</si>
  <si>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</si>
  <si>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</si>
  <si>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</si>
  <si>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</si>
  <si>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</si>
  <si>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</si>
  <si>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</si>
  <si>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</si>
  <si>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</si>
  <si>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</si>
  <si>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</si>
  <si>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</si>
  <si>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</si>
  <si>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</si>
  <si>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</si>
  <si>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</si>
  <si>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</si>
  <si>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</si>
  <si>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</si>
  <si>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</si>
  <si>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</si>
  <si>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</si>
  <si>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</si>
  <si>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</si>
  <si>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</si>
  <si>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</si>
  <si>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</si>
  <si>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</si>
  <si>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</si>
  <si>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</si>
  <si>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</si>
  <si>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</si>
  <si>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</si>
  <si>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</si>
  <si>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</si>
  <si>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</si>
  <si>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</si>
  <si>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</si>
  <si>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</si>
  <si>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</si>
  <si>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</si>
  <si>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</si>
  <si>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</si>
  <si>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</si>
  <si>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</si>
  <si>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</si>
  <si>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</si>
  <si>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</si>
  <si>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</si>
  <si>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</si>
  <si>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</si>
  <si>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</si>
  <si>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</si>
  <si>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</si>
  <si>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</si>
  <si>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</si>
  <si>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</si>
  <si>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</si>
  <si>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</si>
  <si>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</si>
  <si>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</si>
  <si>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</si>
  <si>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</si>
  <si>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</si>
  <si>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</si>
  <si>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</si>
  <si>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</si>
  <si>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</si>
  <si>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</si>
  <si>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</si>
  <si>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</si>
  <si>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</si>
  <si>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</si>
  <si>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</si>
  <si>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</si>
  <si>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</si>
  <si>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</si>
  <si>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</si>
  <si>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</si>
  <si>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</si>
  <si>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</si>
  <si>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</si>
  <si>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</si>
  <si>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</si>
  <si>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</si>
  <si>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</si>
  <si>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</si>
  <si>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</si>
  <si>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</si>
  <si>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</si>
  <si>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</si>
  <si>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</si>
  <si>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</si>
  <si>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</si>
  <si>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</si>
  <si>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</si>
  <si>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</si>
  <si>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</si>
  <si>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</si>
  <si>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</si>
  <si>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</si>
  <si>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</si>
  <si>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</si>
  <si>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</si>
  <si>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</si>
  <si>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</si>
  <si>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</si>
  <si>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</si>
  <si>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</si>
  <si>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</si>
  <si>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</si>
  <si>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</si>
  <si>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</si>
  <si>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</si>
  <si>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</si>
  <si>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</si>
  <si>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</si>
  <si>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</si>
  <si>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</si>
  <si>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</si>
  <si>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</si>
  <si>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</si>
  <si>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</si>
  <si>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</si>
  <si>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</si>
  <si>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</si>
  <si>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</si>
  <si>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</si>
  <si>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</si>
  <si>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</si>
  <si>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</si>
  <si>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</si>
  <si>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</si>
  <si>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</si>
  <si>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</si>
  <si>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</si>
  <si>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</si>
  <si>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</si>
  <si>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</si>
  <si>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</si>
  <si>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</si>
  <si>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</si>
  <si>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</si>
  <si>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</si>
  <si>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</si>
  <si>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</si>
  <si>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</si>
  <si>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</si>
  <si>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</si>
  <si>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</si>
  <si>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</si>
  <si>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</si>
  <si>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</si>
  <si>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</si>
  <si>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</si>
  <si>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</si>
  <si>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</si>
  <si>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</si>
  <si>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</si>
  <si>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</si>
  <si>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</si>
  <si>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</si>
  <si>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</si>
  <si>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</si>
  <si>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</si>
  <si>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</si>
  <si>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</si>
  <si>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</si>
  <si>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</si>
  <si>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</si>
  <si>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</si>
  <si>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</si>
  <si>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</si>
  <si>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</si>
  <si>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</si>
  <si>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</si>
  <si>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</si>
  <si>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</si>
  <si>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</si>
  <si>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</si>
  <si>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</si>
  <si>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</si>
  <si>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</si>
  <si>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</si>
  <si>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</si>
  <si>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</si>
  <si>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</si>
  <si>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</si>
  <si>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</si>
  <si>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</si>
  <si>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</si>
  <si>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</si>
  <si>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</si>
  <si>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</si>
  <si>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</si>
  <si>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</si>
  <si>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</si>
  <si>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</si>
  <si>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</si>
  <si>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</si>
  <si>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</si>
  <si>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</si>
  <si>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</si>
  <si>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</si>
  <si>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</si>
  <si>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</si>
  <si>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</si>
  <si>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</si>
  <si>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</si>
  <si>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</si>
  <si>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</si>
  <si>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</si>
  <si>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</si>
  <si>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</si>
  <si>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</si>
  <si>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</si>
  <si>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</si>
  <si>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</si>
  <si>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</si>
  <si>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</si>
  <si>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</si>
  <si>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</si>
  <si>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</si>
  <si>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</si>
  <si>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</si>
  <si>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</si>
  <si>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</si>
  <si>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</si>
  <si>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</si>
  <si>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</si>
  <si>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</si>
  <si>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</si>
  <si>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</si>
  <si>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</si>
  <si>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</si>
  <si>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</si>
  <si>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</si>
  <si>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</si>
  <si>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</si>
  <si>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</si>
  <si>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</si>
  <si>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</si>
  <si>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</si>
  <si>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</si>
  <si>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</si>
  <si>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</si>
  <si>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</si>
  <si>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</si>
  <si>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</si>
  <si>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</si>
  <si>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</si>
  <si>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</si>
  <si>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</si>
  <si>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</si>
  <si>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</si>
  <si>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</si>
  <si>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</si>
  <si>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</si>
  <si>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</si>
  <si>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</si>
  <si>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</si>
  <si>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</si>
  <si>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</si>
  <si>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</si>
  <si>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</si>
  <si>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</si>
  <si>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</si>
  <si>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</si>
  <si>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</si>
  <si>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</si>
  <si>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</si>
  <si>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</si>
  <si>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</si>
  <si>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</si>
  <si>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</si>
  <si>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</si>
  <si>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</si>
  <si>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</si>
  <si>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</si>
  <si>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</si>
  <si>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</si>
  <si>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</si>
  <si>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</si>
  <si>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</si>
  <si>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</si>
  <si>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</si>
  <si>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</si>
  <si>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</si>
  <si>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</si>
  <si>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</si>
  <si>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</si>
  <si>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</si>
  <si>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</si>
  <si>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</si>
  <si>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</si>
  <si>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</si>
  <si>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</si>
  <si>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</si>
  <si>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</si>
  <si>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</si>
  <si>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</si>
  <si>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</si>
  <si>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</si>
  <si>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</si>
  <si>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</si>
  <si>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</si>
  <si>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</si>
  <si>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</si>
  <si>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</si>
  <si>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</si>
  <si>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</si>
  <si>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</si>
  <si>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</si>
  <si>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</si>
  <si>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</si>
  <si>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</si>
  <si>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</si>
  <si>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</si>
  <si>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</si>
  <si>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</si>
  <si>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</si>
  <si>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</si>
  <si>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</si>
  <si>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</si>
  <si>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</si>
  <si>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</si>
  <si>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</si>
  <si>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</si>
  <si>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</si>
  <si>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</si>
  <si>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</si>
  <si>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</si>
  <si>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</si>
  <si>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</si>
  <si>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</si>
  <si>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</si>
  <si>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</si>
  <si>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</si>
  <si>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</si>
  <si>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</si>
  <si>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</si>
  <si>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</si>
  <si>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</si>
  <si>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</si>
  <si>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</si>
  <si>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</si>
  <si>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</si>
  <si>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</si>
  <si>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</si>
  <si>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</si>
  <si>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</si>
  <si>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</si>
  <si>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</si>
  <si>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</si>
  <si>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</si>
  <si>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</si>
  <si>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</si>
  <si>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</si>
  <si>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</si>
  <si>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</si>
  <si>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</si>
  <si>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</si>
  <si>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</si>
  <si>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</si>
  <si>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</si>
  <si>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</si>
  <si>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</si>
  <si>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</si>
  <si>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</si>
  <si>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</si>
  <si>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</si>
  <si>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</si>
  <si>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</si>
  <si>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</si>
  <si>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</si>
  <si>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</si>
  <si>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</si>
  <si>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</si>
  <si>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</si>
  <si>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</si>
  <si>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</si>
  <si>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</si>
  <si>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</si>
  <si>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</si>
  <si>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</si>
  <si>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</si>
  <si>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</si>
  <si>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</si>
  <si>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</si>
  <si>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</si>
  <si>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</si>
  <si>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</si>
  <si>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</si>
  <si>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</si>
  <si>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</si>
  <si>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</si>
  <si>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</si>
  <si>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</si>
  <si>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</si>
  <si>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</si>
  <si>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</si>
  <si>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</si>
  <si>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</si>
  <si>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</si>
  <si>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</si>
  <si>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</si>
  <si>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</si>
  <si>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</si>
  <si>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</si>
  <si>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</si>
  <si>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</si>
  <si>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</si>
  <si>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</si>
  <si>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</si>
  <si>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</si>
  <si>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</si>
  <si>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</si>
  <si>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</si>
  <si>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</si>
  <si>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</si>
  <si>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</si>
  <si>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</si>
  <si>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</si>
  <si>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</si>
  <si>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</si>
  <si>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</si>
  <si>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</si>
  <si>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</si>
  <si>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</si>
  <si>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</si>
  <si>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</si>
  <si>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</si>
  <si>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</si>
  <si>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</si>
  <si>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</si>
  <si>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</si>
  <si>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</si>
  <si>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</si>
  <si>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</si>
  <si>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</si>
  <si>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</si>
  <si>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</si>
  <si>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</si>
  <si>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</si>
  <si>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</si>
  <si>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</si>
  <si>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</si>
  <si>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</si>
  <si>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</si>
  <si>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</si>
  <si>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</si>
  <si>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</si>
  <si>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</si>
  <si>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</si>
  <si>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</si>
  <si>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</si>
  <si>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</si>
  <si>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</si>
  <si>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</si>
  <si>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</si>
  <si>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</si>
  <si>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</si>
  <si>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</si>
  <si>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</si>
  <si>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</si>
  <si>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</si>
  <si>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</si>
  <si>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</si>
  <si>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</si>
  <si>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</si>
  <si>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</si>
  <si>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</si>
  <si>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</si>
  <si>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</si>
  <si>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</si>
  <si>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</si>
  <si>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</si>
  <si>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</si>
  <si>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</si>
  <si>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</si>
  <si>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</si>
  <si>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</si>
  <si>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</si>
  <si>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</si>
  <si>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</si>
  <si>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</si>
  <si>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</si>
  <si>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</si>
  <si>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</si>
  <si>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</si>
  <si>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</si>
  <si>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</si>
  <si>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</si>
  <si>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</si>
  <si>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</si>
  <si>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</si>
  <si>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</si>
  <si>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</si>
  <si>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</si>
  <si>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</si>
  <si>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</si>
  <si>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</si>
  <si>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</si>
  <si>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</si>
  <si>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</si>
  <si>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</si>
  <si>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</si>
  <si>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</si>
  <si>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</si>
  <si>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</si>
  <si>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</si>
  <si>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</si>
  <si>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</si>
  <si>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</si>
  <si>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</si>
  <si>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</si>
  <si>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</si>
  <si>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</si>
  <si>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</si>
  <si>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</si>
  <si>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</si>
  <si>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</si>
  <si>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</si>
  <si>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</si>
  <si>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</si>
  <si>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</si>
  <si>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</si>
  <si>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</si>
  <si>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</si>
  <si>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</si>
  <si>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</si>
  <si>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</si>
  <si>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</si>
  <si>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</si>
  <si>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</si>
  <si>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</si>
  <si>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</si>
  <si>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</si>
  <si>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</si>
  <si>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</si>
  <si>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</si>
  <si>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</si>
  <si>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</si>
  <si>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</si>
  <si>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</si>
  <si>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</si>
  <si>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</si>
  <si>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</si>
  <si>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</si>
  <si>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</si>
  <si>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</si>
  <si>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</si>
  <si>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</si>
  <si>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</si>
  <si>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</si>
  <si>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</si>
  <si>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</si>
  <si>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</si>
  <si>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</si>
  <si>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</si>
  <si>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</si>
  <si>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</si>
  <si>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</si>
  <si>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</si>
  <si>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</si>
  <si>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</si>
  <si>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</si>
  <si>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</si>
  <si>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</si>
  <si>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</si>
  <si>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</si>
  <si>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</si>
  <si>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</si>
  <si>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</si>
  <si>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</si>
  <si>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</si>
  <si>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</si>
  <si>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</si>
  <si>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</si>
  <si>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</si>
  <si>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</si>
  <si>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</si>
  <si>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</si>
  <si>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</si>
  <si>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</si>
  <si>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</si>
  <si>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</si>
  <si>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</si>
  <si>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</si>
  <si>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</si>
  <si>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</si>
  <si>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</si>
  <si>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</si>
  <si>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</si>
  <si>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</si>
  <si>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</si>
  <si>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</si>
  <si>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</si>
  <si>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</si>
  <si>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</si>
  <si>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</si>
  <si>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</si>
  <si>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</si>
  <si>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</si>
  <si>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</si>
  <si>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</si>
  <si>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</si>
  <si>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</si>
  <si>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</si>
  <si>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</si>
  <si>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</si>
  <si>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</si>
  <si>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</si>
  <si>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</si>
  <si>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</si>
  <si>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</si>
  <si>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</si>
  <si>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</si>
  <si>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</si>
  <si>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</si>
  <si>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</si>
  <si>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</si>
  <si>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</si>
  <si>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</si>
  <si>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</si>
  <si>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</si>
  <si>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</si>
  <si>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</si>
  <si>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</si>
  <si>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</si>
  <si>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</si>
  <si>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</si>
  <si>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</si>
  <si>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</si>
  <si>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</si>
  <si>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</si>
  <si>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</si>
  <si>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</si>
  <si>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</si>
  <si>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</si>
  <si>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</si>
  <si>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</si>
  <si>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</si>
  <si>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</si>
  <si>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</si>
  <si>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</si>
  <si>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</si>
  <si>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</si>
  <si>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</si>
  <si>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</si>
  <si>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</si>
  <si>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</si>
  <si>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</si>
  <si>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</si>
  <si>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</si>
  <si>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</si>
  <si>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</si>
  <si>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</si>
  <si>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</si>
  <si>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</si>
  <si>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</si>
  <si>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</si>
  <si>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</si>
  <si>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</si>
  <si>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</si>
  <si>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</si>
  <si>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</si>
  <si>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</si>
  <si>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</si>
  <si>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</si>
  <si>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</si>
  <si>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</si>
  <si>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</si>
  <si>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</si>
  <si>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</si>
  <si>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</si>
  <si>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</si>
  <si>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</si>
  <si>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</si>
  <si>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</si>
  <si>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</si>
  <si>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</si>
  <si>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</si>
  <si>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</si>
  <si>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</si>
  <si>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</si>
  <si>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</si>
  <si>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</si>
  <si>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</si>
  <si>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</si>
  <si>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</si>
  <si>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</si>
  <si>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</si>
  <si>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</si>
  <si>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</si>
  <si>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</si>
  <si>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</si>
  <si>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</si>
  <si>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</si>
  <si>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</si>
  <si>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</si>
  <si>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</si>
  <si>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</si>
  <si>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</si>
  <si>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</si>
  <si>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</si>
  <si>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</si>
  <si>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</si>
  <si>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</si>
  <si>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</si>
  <si>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</si>
  <si>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</si>
  <si>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</si>
  <si>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</si>
  <si>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</si>
  <si>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</si>
  <si>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</si>
  <si>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</si>
  <si>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</si>
  <si>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</si>
  <si>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</si>
  <si>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</si>
  <si>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</si>
  <si>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</si>
  <si>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</si>
  <si>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</si>
  <si>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</si>
  <si>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</si>
  <si>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</si>
  <si>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</si>
  <si>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</si>
  <si>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</si>
  <si>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</si>
  <si>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</si>
  <si>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</si>
  <si>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</si>
  <si>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</si>
  <si>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</si>
  <si>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</si>
  <si>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</si>
  <si>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</si>
  <si>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</si>
  <si>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</si>
  <si>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</si>
  <si>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</si>
  <si>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</si>
  <si>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</si>
  <si>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</si>
  <si>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</si>
  <si>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</si>
  <si>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</si>
  <si>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</si>
  <si>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</si>
  <si>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</si>
  <si>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</si>
  <si>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</si>
  <si>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</si>
  <si>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</si>
  <si>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</si>
  <si>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</si>
  <si>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</si>
  <si>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</si>
  <si>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</si>
  <si>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</si>
  <si>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</si>
  <si>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</si>
  <si>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</si>
  <si>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</si>
  <si>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</si>
  <si>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</si>
  <si>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</si>
  <si>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</si>
  <si>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</si>
  <si>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</si>
  <si>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</si>
  <si>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</si>
  <si>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</si>
  <si>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</si>
  <si>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</si>
  <si>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</si>
  <si>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</si>
  <si>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</si>
  <si>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</si>
  <si>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</si>
  <si>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</si>
  <si>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</si>
  <si>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</si>
  <si>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</si>
  <si>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</si>
  <si>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</si>
  <si>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</si>
  <si>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</si>
  <si>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</si>
  <si>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</si>
  <si>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</si>
  <si>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</si>
  <si>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</si>
  <si>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</si>
  <si>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</si>
  <si>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</si>
  <si>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</si>
  <si>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</si>
  <si>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</si>
  <si>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</si>
  <si>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</si>
  <si>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</si>
  <si>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</si>
  <si>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</si>
  <si>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</si>
  <si>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</si>
  <si>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</si>
  <si>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</si>
  <si>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</si>
  <si>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</si>
  <si>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</si>
  <si>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</si>
  <si>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</si>
  <si>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</si>
  <si>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</si>
  <si>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</si>
  <si>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</si>
  <si>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</si>
  <si>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</si>
  <si>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</si>
  <si>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</si>
  <si>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</si>
  <si>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</si>
  <si>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</si>
  <si>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</si>
  <si>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</si>
  <si>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</si>
  <si>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</si>
  <si>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</si>
  <si>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</si>
  <si>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</si>
  <si>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</si>
  <si>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</si>
  <si>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</si>
  <si>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</si>
  <si>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</si>
  <si>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</si>
  <si>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</si>
  <si>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</si>
  <si>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</si>
  <si>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</si>
  <si>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</si>
  <si>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</si>
  <si>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</si>
  <si>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</si>
  <si>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</si>
  <si>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</si>
  <si>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</si>
  <si>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</si>
  <si>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</si>
  <si>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</si>
  <si>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</si>
  <si>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</si>
  <si>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</si>
  <si>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</si>
  <si>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</si>
  <si>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</si>
  <si>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</si>
  <si>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</si>
  <si>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</si>
  <si>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</si>
  <si>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</si>
  <si>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</si>
  <si>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</si>
  <si>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</si>
  <si>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</si>
  <si>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</si>
  <si>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</si>
  <si>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</si>
  <si>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</si>
  <si>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</si>
  <si>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</si>
  <si>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</si>
  <si>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</si>
  <si>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</si>
  <si>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</si>
  <si>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</si>
  <si>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</si>
  <si>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</si>
  <si>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</si>
  <si>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</si>
  <si>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</si>
  <si>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</si>
  <si>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</si>
  <si>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</si>
  <si>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</si>
  <si>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</si>
  <si>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</si>
  <si>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</si>
  <si>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</si>
  <si>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</si>
  <si>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</si>
  <si>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</si>
  <si>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</si>
  <si>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</si>
  <si>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</si>
  <si>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</si>
  <si>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</si>
  <si>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</si>
  <si>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</si>
  <si>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</si>
  <si>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</si>
  <si>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</si>
  <si>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</si>
  <si>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</si>
  <si>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</si>
  <si>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</si>
  <si>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</si>
  <si>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</si>
  <si>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</si>
  <si>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</si>
  <si>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</si>
  <si>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</si>
  <si>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</si>
  <si>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</si>
  <si>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</si>
  <si>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</si>
  <si>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</si>
  <si>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</si>
  <si>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</si>
  <si>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</si>
  <si>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</si>
  <si>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</si>
  <si>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</si>
  <si>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</si>
  <si>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</si>
  <si>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</si>
  <si>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</si>
  <si>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</si>
  <si>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</si>
  <si>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</si>
  <si>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</si>
  <si>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</si>
  <si>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</si>
  <si>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</si>
  <si>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</si>
  <si>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</si>
  <si>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</si>
  <si>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</si>
  <si>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</si>
  <si>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</si>
  <si>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</si>
  <si>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</si>
  <si>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</si>
  <si>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</si>
  <si>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</si>
  <si>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</si>
  <si>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</si>
  <si>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</si>
  <si>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</si>
  <si>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</si>
  <si>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</si>
  <si>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</si>
  <si>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</si>
  <si>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</si>
  <si>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</si>
  <si>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</si>
  <si>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</si>
  <si>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</si>
  <si>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</si>
  <si>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</si>
  <si>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</si>
  <si>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</si>
  <si>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</si>
  <si>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</si>
  <si>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</si>
  <si>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</si>
  <si>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</si>
  <si>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</si>
  <si>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</si>
  <si>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</si>
  <si>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</si>
  <si>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</si>
  <si>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</si>
  <si>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</si>
  <si>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</si>
  <si>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</si>
  <si>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</si>
  <si>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</si>
  <si>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</si>
  <si>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</si>
  <si>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</si>
  <si>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</si>
  <si>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</si>
  <si>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</si>
  <si>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</si>
  <si>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</si>
  <si>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</si>
  <si>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</si>
  <si>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</si>
  <si>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</si>
  <si>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</si>
  <si>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</si>
  <si>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</si>
  <si>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</si>
  <si>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</si>
  <si>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</si>
  <si>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</si>
  <si>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</si>
  <si>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</si>
  <si>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</si>
  <si>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</si>
  <si>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</si>
  <si>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</si>
  <si>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</si>
  <si>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</si>
  <si>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</si>
  <si>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</si>
  <si>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</si>
  <si>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</si>
  <si>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</si>
  <si>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</si>
  <si>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</si>
  <si>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</si>
  <si>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</si>
  <si>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</si>
  <si>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</si>
  <si>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</si>
  <si>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</si>
  <si>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</si>
  <si>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</si>
  <si>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</si>
  <si>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</si>
  <si>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</si>
  <si>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</si>
  <si>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</si>
  <si>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</si>
  <si>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</si>
  <si>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</si>
  <si>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</si>
  <si>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</si>
  <si>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</si>
  <si>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</si>
  <si>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</si>
  <si>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</si>
  <si>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</si>
  <si>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</si>
  <si>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</si>
  <si>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</si>
  <si>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</si>
  <si>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</si>
  <si>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</si>
  <si>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</si>
  <si>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</si>
  <si>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</si>
  <si>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</si>
  <si>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</si>
  <si>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</si>
  <si>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</si>
  <si>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</si>
  <si>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</si>
  <si>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</si>
  <si>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</si>
  <si>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</si>
  <si>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</si>
  <si>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</si>
  <si>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</si>
  <si>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</si>
  <si>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</si>
  <si>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</si>
  <si>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</si>
  <si>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</si>
  <si>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</si>
  <si>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</si>
  <si>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</si>
  <si>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</si>
  <si>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</si>
  <si>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</si>
  <si>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</si>
  <si>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</si>
  <si>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</si>
  <si>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</si>
  <si>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</si>
  <si>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</si>
  <si>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</si>
  <si>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</si>
  <si>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</si>
  <si>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</si>
  <si>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</si>
  <si>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</si>
  <si>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</si>
  <si>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</si>
  <si>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</si>
  <si>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</si>
  <si>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</si>
  <si>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</si>
  <si>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</si>
  <si>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</si>
  <si>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</si>
  <si>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</si>
  <si>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</si>
  <si>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</si>
  <si>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</si>
  <si>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</si>
  <si>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</si>
  <si>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</si>
  <si>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</si>
  <si>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</si>
  <si>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</si>
  <si>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</si>
  <si>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</si>
  <si>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</si>
  <si>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</si>
  <si>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</si>
  <si>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</si>
  <si>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</si>
  <si>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</si>
  <si>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</si>
  <si>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</si>
  <si>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</si>
  <si>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</si>
  <si>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</si>
  <si>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</si>
  <si>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</si>
  <si>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</si>
  <si>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</si>
  <si>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</si>
  <si>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</si>
  <si>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</si>
  <si>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</si>
  <si>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</si>
  <si>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</si>
  <si>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</si>
  <si>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</si>
  <si>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</si>
  <si>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</si>
  <si>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</si>
  <si>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</si>
  <si>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</si>
  <si>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</si>
  <si>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</si>
  <si>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</si>
  <si>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</si>
  <si>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</si>
  <si>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</si>
  <si>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</si>
  <si>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</si>
  <si>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</si>
  <si>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</si>
  <si>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</si>
  <si>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</si>
  <si>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</si>
  <si>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</si>
  <si>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</si>
  <si>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</si>
  <si>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</si>
  <si>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</si>
  <si>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</si>
  <si>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</si>
  <si>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</si>
  <si>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</si>
  <si>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</si>
  <si>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</si>
  <si>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</si>
  <si>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</si>
  <si>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</si>
  <si>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</si>
  <si>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</si>
  <si>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</si>
  <si>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</si>
  <si>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</si>
  <si>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</si>
  <si>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</si>
  <si>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</si>
  <si>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</si>
  <si>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</si>
  <si>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</si>
  <si>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</si>
  <si>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</si>
  <si>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</si>
  <si>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</si>
  <si>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</si>
  <si>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</si>
  <si>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</si>
  <si>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</si>
  <si>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</si>
  <si>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</si>
  <si>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</si>
  <si>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</si>
  <si>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</si>
  <si>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</si>
  <si>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</si>
  <si>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</si>
  <si>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</si>
  <si>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</si>
  <si>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</si>
  <si>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</si>
  <si>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</si>
  <si>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</si>
  <si>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</si>
  <si>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</si>
  <si>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</si>
  <si>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</si>
  <si>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</si>
  <si>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</si>
  <si>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</si>
  <si>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</si>
  <si>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</si>
  <si>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</si>
  <si>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</si>
  <si>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</si>
  <si>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</si>
  <si>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</si>
  <si>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</si>
  <si>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</si>
  <si>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</si>
  <si>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</si>
  <si>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</si>
  <si>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</si>
  <si>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</si>
  <si>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</si>
  <si>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</si>
  <si>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</si>
  <si>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</si>
  <si>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</si>
  <si>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</si>
  <si>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</si>
  <si>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</si>
  <si>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</si>
  <si>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</si>
  <si>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</si>
  <si>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</si>
  <si>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</si>
  <si>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</si>
  <si>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</si>
  <si>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</si>
  <si>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</si>
  <si>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</si>
  <si>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</si>
  <si>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</si>
  <si>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</si>
  <si>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</si>
  <si>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</si>
  <si>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</si>
  <si>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</si>
  <si>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</si>
  <si>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</si>
  <si>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</si>
  <si>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</si>
  <si>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</si>
  <si>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</si>
  <si>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</si>
  <si>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</si>
  <si>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</si>
  <si>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</si>
  <si>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</si>
  <si>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</si>
  <si>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</si>
  <si>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</si>
  <si>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</si>
  <si>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</si>
  <si>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</si>
  <si>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</si>
  <si>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</si>
  <si>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</si>
  <si>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</si>
  <si>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</si>
  <si>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</si>
  <si>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</si>
  <si>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</si>
  <si>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</si>
  <si>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</si>
  <si>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</si>
  <si>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</si>
  <si>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</si>
  <si>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</si>
  <si>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</si>
  <si>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</si>
  <si>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</si>
  <si>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</si>
  <si>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</si>
  <si>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</si>
  <si>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</si>
  <si>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</si>
  <si>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</si>
  <si>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</si>
  <si>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</si>
  <si>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</si>
  <si>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</si>
  <si>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</si>
  <si>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</si>
  <si>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</si>
  <si>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</si>
  <si>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</si>
  <si>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</si>
  <si>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</si>
  <si>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</si>
  <si>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</si>
  <si>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</si>
  <si>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</si>
  <si>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</si>
  <si>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</si>
  <si>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</si>
  <si>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</si>
  <si>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</si>
  <si>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</si>
  <si>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</si>
  <si>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</si>
  <si>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</si>
  <si>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</si>
  <si>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</si>
  <si>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</si>
  <si>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</si>
  <si>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</si>
  <si>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</si>
  <si>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</si>
  <si>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</si>
  <si>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</si>
  <si>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</si>
  <si>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</si>
  <si>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</si>
  <si>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</si>
  <si>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</si>
  <si>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</si>
  <si>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</si>
  <si>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</si>
  <si>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</si>
  <si>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</si>
  <si>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</si>
  <si>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</si>
  <si>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</si>
  <si>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</si>
  <si>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</si>
  <si>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</si>
  <si>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</si>
  <si>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</si>
  <si>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</si>
  <si>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</si>
  <si>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</si>
  <si>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</si>
  <si>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</si>
  <si>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</si>
  <si>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</si>
  <si>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</si>
  <si>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</si>
  <si>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</si>
  <si>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</si>
  <si>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</si>
  <si>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</si>
  <si>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</si>
  <si>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</si>
  <si>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</si>
  <si>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</si>
  <si>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</si>
  <si>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</si>
  <si>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</si>
  <si>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</si>
  <si>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</si>
  <si>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</si>
  <si>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</si>
  <si>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</si>
  <si>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</si>
  <si>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</si>
  <si>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</si>
  <si>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</si>
  <si>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</si>
  <si>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</si>
  <si>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</si>
  <si>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</si>
  <si>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</si>
  <si>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</si>
  <si>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</si>
  <si>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</si>
  <si>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</si>
  <si>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</si>
  <si>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</si>
  <si>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</si>
  <si>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</si>
  <si>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</si>
  <si>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</si>
  <si>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</si>
  <si>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</si>
  <si>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</si>
  <si>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</si>
  <si>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</si>
  <si>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</si>
  <si>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</si>
  <si>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</si>
  <si>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</si>
  <si>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</si>
  <si>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</si>
  <si>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</si>
  <si>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</si>
  <si>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</si>
  <si>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</si>
  <si>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</si>
  <si>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</si>
  <si>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</si>
  <si>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</si>
  <si>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</si>
  <si>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</si>
  <si>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</si>
  <si>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</si>
  <si>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</si>
  <si>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</si>
  <si>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</si>
  <si>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</si>
  <si>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</si>
  <si>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</si>
  <si>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</si>
  <si>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</si>
  <si>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</si>
  <si>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</si>
  <si>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</si>
  <si>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</si>
  <si>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</si>
  <si>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</si>
  <si>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</si>
  <si>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</si>
  <si>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</si>
  <si>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</si>
  <si>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</si>
  <si>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</si>
  <si>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</si>
  <si>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</si>
  <si>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</si>
  <si>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</si>
  <si>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</si>
  <si>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</si>
  <si>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</si>
  <si>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</si>
  <si>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</si>
  <si>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</si>
  <si>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</si>
  <si>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</si>
  <si>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</si>
  <si>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</si>
  <si>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</si>
  <si>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</si>
  <si>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</si>
  <si>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</si>
  <si>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</si>
  <si>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</si>
  <si>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</si>
  <si>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</si>
  <si>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</si>
  <si>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</si>
  <si>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</si>
  <si>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</si>
  <si>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</si>
  <si>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</si>
  <si>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</si>
  <si>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</si>
  <si>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</si>
  <si>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</si>
  <si>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</si>
  <si>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</si>
  <si>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</si>
  <si>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</si>
  <si>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</si>
  <si>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</si>
  <si>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</si>
  <si>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</si>
  <si>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</si>
  <si>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</si>
  <si>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</si>
  <si>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</si>
  <si>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</si>
  <si>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</si>
  <si>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</si>
  <si>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</si>
  <si>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</si>
  <si>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</si>
  <si>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</si>
  <si>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</si>
  <si>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</si>
  <si>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</si>
  <si>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</si>
  <si>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</si>
  <si>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</si>
  <si>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</si>
  <si>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</si>
  <si>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</si>
  <si>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</si>
  <si>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</si>
  <si>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</si>
  <si>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</si>
  <si>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</si>
  <si>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</si>
  <si>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</si>
  <si>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</si>
  <si>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</si>
  <si>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</si>
  <si>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</si>
  <si>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</si>
  <si>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</si>
  <si>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</si>
  <si>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</si>
  <si>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</si>
  <si>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</si>
  <si>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</si>
  <si>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</si>
  <si>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</si>
  <si>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</si>
  <si>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</si>
  <si>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</si>
  <si>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</si>
  <si>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</si>
  <si>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</si>
  <si>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</si>
  <si>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</si>
  <si>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</si>
  <si>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</si>
  <si>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</si>
  <si>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</si>
  <si>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</si>
  <si>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</si>
  <si>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</si>
  <si>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</si>
  <si>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</si>
  <si>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</si>
  <si>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</si>
  <si>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</si>
  <si>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</si>
  <si>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</si>
  <si>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</si>
  <si>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</si>
  <si>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</si>
  <si>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</si>
  <si>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</si>
  <si>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</si>
  <si>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</si>
  <si>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</si>
  <si>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</si>
  <si>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</si>
  <si>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</si>
  <si>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</si>
  <si>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</si>
  <si>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</si>
  <si>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</si>
  <si>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</si>
  <si>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</si>
  <si>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</si>
  <si>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</si>
  <si>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</si>
  <si>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</si>
  <si>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</si>
  <si>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</si>
  <si>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</si>
  <si>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</si>
  <si>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</si>
  <si>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</si>
  <si>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</si>
  <si>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</si>
  <si>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</si>
  <si>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</si>
  <si>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</si>
  <si>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</si>
  <si>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</si>
  <si>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</si>
  <si>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</si>
  <si>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</si>
  <si>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</si>
  <si>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</si>
  <si>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</si>
  <si>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</si>
  <si>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</si>
  <si>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</si>
  <si>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</si>
  <si>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</si>
  <si>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</si>
  <si>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</si>
  <si>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</si>
  <si>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</si>
  <si>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</si>
  <si>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</si>
  <si>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</si>
  <si>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</si>
  <si>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</si>
  <si>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</si>
  <si>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</si>
  <si>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</si>
  <si>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</si>
  <si>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</si>
  <si>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</si>
  <si>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</si>
  <si>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</si>
  <si>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</si>
  <si>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</si>
  <si>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</si>
  <si>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</si>
  <si>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</si>
  <si>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</si>
  <si>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</si>
  <si>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</si>
  <si>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</si>
  <si>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</si>
  <si>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</si>
  <si>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</si>
  <si>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</si>
  <si>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</si>
  <si>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</si>
  <si>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</si>
  <si>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</si>
  <si>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</si>
  <si>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</si>
  <si>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</si>
  <si>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</si>
  <si>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</si>
  <si>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</si>
  <si>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</si>
  <si>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</si>
  <si>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</si>
  <si>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</si>
  <si>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</si>
  <si>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</si>
  <si>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</si>
  <si>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</si>
  <si>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</si>
  <si>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</si>
  <si>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</si>
  <si>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</si>
  <si>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</si>
  <si>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</si>
  <si>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</si>
  <si>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</si>
  <si>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</si>
  <si>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</si>
  <si>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</si>
  <si>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</si>
  <si>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</si>
  <si>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</si>
  <si>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</si>
  <si>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</si>
  <si>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</si>
  <si>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</si>
  <si>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</si>
  <si>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</si>
  <si>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</si>
  <si>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</si>
  <si>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</si>
  <si>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</si>
  <si>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</si>
  <si>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</si>
  <si>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</si>
  <si>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</si>
  <si>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</si>
  <si>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</si>
  <si>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</si>
  <si>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</si>
  <si>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</si>
  <si>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</si>
  <si>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</si>
  <si>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</si>
  <si>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</si>
  <si>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</si>
  <si>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</si>
  <si>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</si>
  <si>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</si>
  <si>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</si>
  <si>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</si>
  <si>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</si>
  <si>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</si>
  <si>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</si>
  <si>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</si>
  <si>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</si>
  <si>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</si>
  <si>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</si>
  <si>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</si>
  <si>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</si>
  <si>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</si>
  <si>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</si>
  <si>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</si>
  <si>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</si>
  <si>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</si>
  <si>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</si>
  <si>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</si>
  <si>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</si>
  <si>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</si>
  <si>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</si>
  <si>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</si>
  <si>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</si>
  <si>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</si>
  <si>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</si>
  <si>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</si>
  <si>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</si>
  <si>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</si>
  <si>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</si>
  <si>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</si>
  <si>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</si>
  <si>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</si>
  <si>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</si>
  <si>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</si>
  <si>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</si>
  <si>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</si>
  <si>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</si>
  <si>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</si>
  <si>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</si>
  <si>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</si>
  <si>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</si>
  <si>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</si>
  <si>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</si>
  <si>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</si>
  <si>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</si>
  <si>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</si>
  <si>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</si>
  <si>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</si>
  <si>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</si>
  <si>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</si>
  <si>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</si>
  <si>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</si>
  <si>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</si>
  <si>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</si>
  <si>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</si>
  <si>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</si>
  <si>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</si>
  <si>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</si>
  <si>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</si>
  <si>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</si>
  <si>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</si>
  <si>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</si>
  <si>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</si>
  <si>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</si>
  <si>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</si>
  <si>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</si>
  <si>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</si>
  <si>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</si>
  <si>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</si>
  <si>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</si>
  <si>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</si>
  <si>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</si>
  <si>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</si>
  <si>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</si>
  <si>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</si>
  <si>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</si>
  <si>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</si>
  <si>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</si>
  <si>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</si>
  <si>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</si>
  <si>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</si>
  <si>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</si>
  <si>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</si>
  <si>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</si>
  <si>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</si>
  <si>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</si>
  <si>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</si>
  <si>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</si>
  <si>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</si>
  <si>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</si>
  <si>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</si>
  <si>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</si>
  <si>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</si>
  <si>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</si>
  <si>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</si>
  <si>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</si>
  <si>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</si>
  <si>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</si>
  <si>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</si>
  <si>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</si>
  <si>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</si>
  <si>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</si>
  <si>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</si>
  <si>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</si>
  <si>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</si>
  <si>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</si>
  <si>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</si>
  <si>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</si>
  <si>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</si>
  <si>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</si>
  <si>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</si>
  <si>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</si>
  <si>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</si>
  <si>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</si>
  <si>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</si>
  <si>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</si>
  <si>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</si>
  <si>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</si>
  <si>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</si>
  <si>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</si>
  <si>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</si>
  <si>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</si>
  <si>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</si>
  <si>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</si>
  <si>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</si>
  <si>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</si>
  <si>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</si>
  <si>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</si>
  <si>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</si>
  <si>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</si>
  <si>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</si>
  <si>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</si>
  <si>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</si>
  <si>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</si>
  <si>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</si>
  <si>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</si>
  <si>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</si>
  <si>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</si>
  <si>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</si>
  <si>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</si>
  <si>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</si>
  <si>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</si>
  <si>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</si>
  <si>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</si>
  <si>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</si>
  <si>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</si>
  <si>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</si>
  <si>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</si>
  <si>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</si>
  <si>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</si>
  <si>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</si>
  <si>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</si>
  <si>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</si>
  <si>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</si>
  <si>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</si>
  <si>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</si>
  <si>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</si>
  <si>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</si>
  <si>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</si>
  <si>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</si>
  <si>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</si>
  <si>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</si>
  <si>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</si>
  <si>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</si>
  <si>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</si>
  <si>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</si>
  <si>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</si>
  <si>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</si>
  <si>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</si>
  <si>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</si>
  <si>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</si>
  <si>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</si>
  <si>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</si>
  <si>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</si>
  <si>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</si>
  <si>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</si>
  <si>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</si>
  <si>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</si>
  <si>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</si>
  <si>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</si>
  <si>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</si>
  <si>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</si>
  <si>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</si>
  <si>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</si>
  <si>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</si>
  <si>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</si>
  <si>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</si>
  <si>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</si>
  <si>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</si>
  <si>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</si>
  <si>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</si>
  <si>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</si>
  <si>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</si>
  <si>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</si>
  <si>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</si>
  <si>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</si>
  <si>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</si>
  <si>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</si>
  <si>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</si>
  <si>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</si>
  <si>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</si>
  <si>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</si>
  <si>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</si>
  <si>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</si>
  <si>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</si>
  <si>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</si>
  <si>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</si>
  <si>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</si>
  <si>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</si>
  <si>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</si>
  <si>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</si>
  <si>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</si>
  <si>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</si>
  <si>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</si>
  <si>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</si>
  <si>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</si>
  <si>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</si>
  <si>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</si>
  <si>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</si>
  <si>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</si>
  <si>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</si>
  <si>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</si>
  <si>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</si>
  <si>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</si>
  <si>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</si>
  <si>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</si>
  <si>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</si>
  <si>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</si>
  <si>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</si>
  <si>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</si>
  <si>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</si>
  <si>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</si>
  <si>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</si>
  <si>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</si>
  <si>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</si>
  <si>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</si>
  <si>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</si>
  <si>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</si>
  <si>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</si>
  <si>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</si>
  <si>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</si>
  <si>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</si>
  <si>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</si>
  <si>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</si>
  <si>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</si>
  <si>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</si>
  <si>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</si>
  <si>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</si>
  <si>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</si>
  <si>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</si>
  <si>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</si>
  <si>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</si>
  <si>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</si>
  <si>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</si>
  <si>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</si>
  <si>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</si>
  <si>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</si>
  <si>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</si>
  <si>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</si>
  <si>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</si>
  <si>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</si>
  <si>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</si>
  <si>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</si>
  <si>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</si>
  <si>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</si>
  <si>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</si>
  <si>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</si>
  <si>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</si>
  <si>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</si>
  <si>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</si>
  <si>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</si>
  <si>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</si>
  <si>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</si>
  <si>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</si>
  <si>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</si>
  <si>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</si>
  <si>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</si>
  <si>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</si>
  <si>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</si>
  <si>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</si>
  <si>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</si>
  <si>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</si>
  <si>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</si>
  <si>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</si>
  <si>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</si>
  <si>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</si>
  <si>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</si>
  <si>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</si>
  <si>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</si>
  <si>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</si>
  <si>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</si>
  <si>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</si>
  <si>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</si>
  <si>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</si>
  <si>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</si>
  <si>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</si>
  <si>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</si>
  <si>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</si>
  <si>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</si>
  <si>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</si>
  <si>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</si>
  <si>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</si>
  <si>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</si>
  <si>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</si>
  <si>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</si>
  <si>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</si>
  <si>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</si>
  <si>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</si>
  <si>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</si>
  <si>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</si>
  <si>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</si>
  <si>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</si>
  <si>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</si>
  <si>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</si>
  <si>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</si>
  <si>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</si>
  <si>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</si>
  <si>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</si>
  <si>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</si>
  <si>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</si>
  <si>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</si>
  <si>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</si>
  <si>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</si>
  <si>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</si>
  <si>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</si>
  <si>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</si>
  <si>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</si>
  <si>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</si>
  <si>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</si>
  <si>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</si>
  <si>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</si>
  <si>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</si>
  <si>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</si>
  <si>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</si>
  <si>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</si>
  <si>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</si>
  <si>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</si>
  <si>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</si>
  <si>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</si>
  <si>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</si>
  <si>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</si>
  <si>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</si>
  <si>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</si>
  <si>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</si>
  <si>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</si>
  <si>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</si>
  <si>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</si>
  <si>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</si>
  <si>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</si>
  <si>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</si>
  <si>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</si>
  <si>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</si>
  <si>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</si>
  <si>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</si>
  <si>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</si>
  <si>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</si>
  <si>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</si>
  <si>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</si>
  <si>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</si>
  <si>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</si>
  <si>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</si>
  <si>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</si>
  <si>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</si>
  <si>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</si>
  <si>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</si>
  <si>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</si>
  <si>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</si>
  <si>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</si>
  <si>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</si>
  <si>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</si>
  <si>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</si>
  <si>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</si>
  <si>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</si>
  <si>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</si>
  <si>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</si>
  <si>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</si>
  <si>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</si>
  <si>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</si>
  <si>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</si>
  <si>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</si>
  <si>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</si>
  <si>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</si>
  <si>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</si>
  <si>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</si>
  <si>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</si>
  <si>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</si>
  <si>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</si>
  <si>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</si>
  <si>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</si>
  <si>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</si>
  <si>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</si>
  <si>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</si>
  <si>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</si>
  <si>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</si>
  <si>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</si>
  <si>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</si>
  <si>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</si>
  <si>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</si>
  <si>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</si>
  <si>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</si>
  <si>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</si>
  <si>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</si>
  <si>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</si>
  <si>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</si>
  <si>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</si>
  <si>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</si>
  <si>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</si>
  <si>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</si>
  <si>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</si>
  <si>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</si>
  <si>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</si>
  <si>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</si>
  <si>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</si>
  <si>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</si>
  <si>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</si>
  <si>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</si>
  <si>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</si>
  <si>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</si>
  <si>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</si>
  <si>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</si>
  <si>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</si>
  <si>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</si>
  <si>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</si>
  <si>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</si>
  <si>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</si>
  <si>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</si>
  <si>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</si>
  <si>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</si>
  <si>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</si>
  <si>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</si>
  <si>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</si>
  <si>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</si>
  <si>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</si>
  <si>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</si>
  <si>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</si>
  <si>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</si>
  <si>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</si>
  <si>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</si>
  <si>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</si>
  <si>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</si>
  <si>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</si>
  <si>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</si>
  <si>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</si>
  <si>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</si>
  <si>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</si>
  <si>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</si>
  <si>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</si>
  <si>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</si>
  <si>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</si>
  <si>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</si>
  <si>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</si>
  <si>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</si>
  <si>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</si>
  <si>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</si>
  <si>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</si>
  <si>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</si>
  <si>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</si>
  <si>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</si>
  <si>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</si>
  <si>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</si>
  <si>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</si>
  <si>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</si>
  <si>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</si>
  <si>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</si>
  <si>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</si>
  <si>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</si>
  <si>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</si>
  <si>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</si>
  <si>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</si>
  <si>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</si>
  <si>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</si>
  <si>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</si>
  <si>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</si>
  <si>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</si>
  <si>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</si>
  <si>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</si>
  <si>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</si>
  <si>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</si>
  <si>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</si>
  <si>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</si>
  <si>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</si>
  <si>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</si>
  <si>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</si>
  <si>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</si>
  <si>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</si>
  <si>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</si>
  <si>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</si>
  <si>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</si>
  <si>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</si>
  <si>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</si>
  <si>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</si>
  <si>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</si>
  <si>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</si>
  <si>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</si>
  <si>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</si>
  <si>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</si>
  <si>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</si>
  <si>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</si>
  <si>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</si>
  <si>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</si>
  <si>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</si>
  <si>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</si>
  <si>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</si>
  <si>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</si>
  <si>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</si>
  <si>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</si>
  <si>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</si>
  <si>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</si>
  <si>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</si>
  <si>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</si>
  <si>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</si>
  <si>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</si>
  <si>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</si>
  <si>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</si>
  <si>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</si>
  <si>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</si>
  <si>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</si>
  <si>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</si>
  <si>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</si>
  <si>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</si>
  <si>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</si>
  <si>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</si>
  <si>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</si>
  <si>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</si>
  <si>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</si>
  <si>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</si>
  <si>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</si>
  <si>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</si>
  <si>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</si>
  <si>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</si>
  <si>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</si>
  <si>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</si>
  <si>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</si>
  <si>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</si>
  <si>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</si>
  <si>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</si>
  <si>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</si>
  <si>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</si>
  <si>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</si>
  <si>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</si>
  <si>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</si>
  <si>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</si>
  <si>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</si>
  <si>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</si>
  <si>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</si>
  <si>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</si>
  <si>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</si>
  <si>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</si>
  <si>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</si>
  <si>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</si>
  <si>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</si>
  <si>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</si>
  <si>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</si>
  <si>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</si>
  <si>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</si>
  <si>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</si>
  <si>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</si>
  <si>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</si>
  <si>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</si>
  <si>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</si>
  <si>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</si>
  <si>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</si>
  <si>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</si>
  <si>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</si>
  <si>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</si>
  <si>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</si>
  <si>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</si>
  <si>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</si>
  <si>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</si>
  <si>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</si>
  <si>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</si>
  <si>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</si>
  <si>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</si>
  <si>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</si>
  <si>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</si>
  <si>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</si>
  <si>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</si>
  <si>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</si>
  <si>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</si>
  <si>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</si>
  <si>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</si>
  <si>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</si>
  <si>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</si>
  <si>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</si>
  <si>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</si>
  <si>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</si>
  <si>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</si>
  <si>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</si>
  <si>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</si>
  <si>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</si>
  <si>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</si>
  <si>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</si>
  <si>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</si>
  <si>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</si>
  <si>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</si>
  <si>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</si>
  <si>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</si>
  <si>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</si>
  <si>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</si>
  <si>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</si>
  <si>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</si>
  <si>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</si>
  <si>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</si>
  <si>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</si>
  <si>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</si>
  <si>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</si>
  <si>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</si>
  <si>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</si>
  <si>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</si>
  <si>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</si>
  <si>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</si>
  <si>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</si>
  <si>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</si>
  <si>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</si>
  <si>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</si>
  <si>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</si>
  <si>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</si>
  <si>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</si>
  <si>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</si>
  <si>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</si>
  <si>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</si>
  <si>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</si>
  <si>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</si>
  <si>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</si>
  <si>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</si>
  <si>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</si>
  <si>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</si>
  <si>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</si>
  <si>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</si>
  <si>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</si>
  <si>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</si>
  <si>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</si>
  <si>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</si>
  <si>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</si>
  <si>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</si>
  <si>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</si>
  <si>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</si>
  <si>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</si>
  <si>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</si>
  <si>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</si>
  <si>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</si>
  <si>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</si>
  <si>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</si>
  <si>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</si>
  <si>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</si>
  <si>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</si>
  <si>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</si>
  <si>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</si>
  <si>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</si>
  <si>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</si>
  <si>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</si>
  <si>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</si>
  <si>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</si>
  <si>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</si>
  <si>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</si>
  <si>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</si>
  <si>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</si>
  <si>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</si>
  <si>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</si>
  <si>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</si>
  <si>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</si>
  <si>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</si>
  <si>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</si>
  <si>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</si>
  <si>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</si>
  <si>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</si>
  <si>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</si>
  <si>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</si>
  <si>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</si>
  <si>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</si>
  <si>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</si>
  <si>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</si>
  <si>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</si>
  <si>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</si>
  <si>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</si>
  <si>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</si>
  <si>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</si>
  <si>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</si>
  <si>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</si>
  <si>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</si>
  <si>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</si>
  <si>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</si>
  <si>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</si>
  <si>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</si>
  <si>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</si>
  <si>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</si>
  <si>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</si>
  <si>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</si>
  <si>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</si>
  <si>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</si>
  <si>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</si>
  <si>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</si>
  <si>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</si>
  <si>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</si>
  <si>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</si>
  <si>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</si>
  <si>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</si>
  <si>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</si>
  <si>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</si>
  <si>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</si>
  <si>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</si>
  <si>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</si>
  <si>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</si>
  <si>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</si>
  <si>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</si>
  <si>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</si>
  <si>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</si>
  <si>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</si>
  <si>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</si>
  <si>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</si>
  <si>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</si>
  <si>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</si>
  <si>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</si>
  <si>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</si>
  <si>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</si>
  <si>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</si>
  <si>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</si>
  <si>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</si>
  <si>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</si>
  <si>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</si>
  <si>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</si>
  <si>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</si>
  <si>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</si>
  <si>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</si>
  <si>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</si>
  <si>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</si>
  <si>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</si>
  <si>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</si>
  <si>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</si>
  <si>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</si>
  <si>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</si>
  <si>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</si>
  <si>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</si>
  <si>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</si>
  <si>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</si>
  <si>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</si>
  <si>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</si>
  <si>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</si>
  <si>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</si>
  <si>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</si>
  <si>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</si>
  <si>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</si>
  <si>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</si>
  <si>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</si>
  <si>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</si>
  <si>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</si>
  <si>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</si>
  <si>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</si>
  <si>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</si>
  <si>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</si>
  <si>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</si>
  <si>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</si>
  <si>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</si>
  <si>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</si>
  <si>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</si>
  <si>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</si>
  <si>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</si>
  <si>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</si>
  <si>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</si>
  <si>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</si>
  <si>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</si>
  <si>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</si>
  <si>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</si>
  <si>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</si>
  <si>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</si>
  <si>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</si>
  <si>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</si>
  <si>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</si>
  <si>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</si>
  <si>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</si>
  <si>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</si>
  <si>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</si>
  <si>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</si>
  <si>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</si>
  <si>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</si>
  <si>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</si>
  <si>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</si>
  <si>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</si>
  <si>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</si>
  <si>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</si>
  <si>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</si>
  <si>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</si>
  <si>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</si>
  <si>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</si>
  <si>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</si>
  <si>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</si>
  <si>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</si>
  <si>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</si>
  <si>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</si>
  <si>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</si>
  <si>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</si>
  <si>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</si>
  <si>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</si>
  <si>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</si>
  <si>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</si>
  <si>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</si>
  <si>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</si>
  <si>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</si>
  <si>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</si>
  <si>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</si>
  <si>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</si>
  <si>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</si>
  <si>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</si>
  <si>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</si>
  <si>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</si>
  <si>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</si>
  <si>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</si>
  <si>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</si>
  <si>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</si>
  <si>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</si>
  <si>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</si>
  <si>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</si>
  <si>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</si>
  <si>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</si>
  <si>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</si>
  <si>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</si>
  <si>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</si>
  <si>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</si>
  <si>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</si>
  <si>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</si>
  <si>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</si>
  <si>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</si>
  <si>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</si>
  <si>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</si>
  <si>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</si>
  <si>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</si>
  <si>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</si>
  <si>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</si>
  <si>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</si>
  <si>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</si>
  <si>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</si>
  <si>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</si>
  <si>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</si>
  <si>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</si>
  <si>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</si>
  <si>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</si>
  <si>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</si>
  <si>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</si>
  <si>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</si>
  <si>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</si>
  <si>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</si>
  <si>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</si>
  <si>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</si>
  <si>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</si>
  <si>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</si>
  <si>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</si>
  <si>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</si>
  <si>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</si>
  <si>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</si>
  <si>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</si>
  <si>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</si>
  <si>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</si>
  <si>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</si>
  <si>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</si>
  <si>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</si>
  <si>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</si>
  <si>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</si>
  <si>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</si>
  <si>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</si>
  <si>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</si>
  <si>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</si>
  <si>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</si>
  <si>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</si>
  <si>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</si>
  <si>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</si>
  <si>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</si>
  <si>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</si>
  <si>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</si>
  <si>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</si>
  <si>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</si>
  <si>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</si>
  <si>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</si>
  <si>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</si>
  <si>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</si>
  <si>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</si>
  <si>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</si>
  <si>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</si>
  <si>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</si>
  <si>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</si>
  <si>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</si>
  <si>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</si>
  <si>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</si>
  <si>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</si>
  <si>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</si>
  <si>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</si>
  <si>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</si>
  <si>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</si>
  <si>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</si>
  <si>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</si>
  <si>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</si>
  <si>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</si>
  <si>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</si>
  <si>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</si>
  <si>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</si>
  <si>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</si>
  <si>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</si>
  <si>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</si>
  <si>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</si>
  <si>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</si>
  <si>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</si>
  <si>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</si>
  <si>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</si>
  <si>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</si>
  <si>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</si>
  <si>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</si>
  <si>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</si>
  <si>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</si>
  <si>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</si>
  <si>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</si>
  <si>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</si>
  <si>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</si>
  <si>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</si>
  <si>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</si>
  <si>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</si>
  <si>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</si>
  <si>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</si>
  <si>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</si>
  <si>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</si>
  <si>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</si>
  <si>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</si>
  <si>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</si>
  <si>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</si>
  <si>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</si>
  <si>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</si>
  <si>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</si>
  <si>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</si>
  <si>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</si>
  <si>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</si>
  <si>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</si>
  <si>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</si>
  <si>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</si>
  <si>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</si>
  <si>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</si>
  <si>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</si>
  <si>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</si>
  <si>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</si>
  <si>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</si>
  <si>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</si>
  <si>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</si>
  <si>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</si>
  <si>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</si>
  <si>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</si>
  <si>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</si>
  <si>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</si>
  <si>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</si>
  <si>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</si>
  <si>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</si>
  <si>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</si>
  <si>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</si>
  <si>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</si>
  <si>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</si>
  <si>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</si>
  <si>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</si>
  <si>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</si>
  <si>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</si>
  <si>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</si>
  <si>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</si>
  <si>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</si>
  <si>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</si>
  <si>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</si>
  <si>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</si>
  <si>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</si>
  <si>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</si>
  <si>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</si>
  <si>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</si>
  <si>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</si>
  <si>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</si>
  <si>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</si>
  <si>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</si>
  <si>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</si>
  <si>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</si>
  <si>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</si>
  <si>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</si>
  <si>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</si>
  <si>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</si>
  <si>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</si>
  <si>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</si>
  <si>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</si>
  <si>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</si>
  <si>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</si>
  <si>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</si>
  <si>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</si>
  <si>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</si>
  <si>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</si>
  <si>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</si>
  <si>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</si>
  <si>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</si>
  <si>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</si>
  <si>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</si>
  <si>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</si>
  <si>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</si>
  <si>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</si>
  <si>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</si>
  <si>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</si>
  <si>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</si>
  <si>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</si>
  <si>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</si>
  <si>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</si>
  <si>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</si>
  <si>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</si>
  <si>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</si>
  <si>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</si>
  <si>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</si>
  <si>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</si>
  <si>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</si>
  <si>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</si>
  <si>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</si>
  <si>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</si>
  <si>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</si>
  <si>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</si>
  <si>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</si>
  <si>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</si>
  <si>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</si>
  <si>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</si>
  <si>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</si>
  <si>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</si>
  <si>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</si>
  <si>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</si>
  <si>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</si>
  <si>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</si>
  <si>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</si>
  <si>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</si>
  <si>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</si>
  <si>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</si>
  <si>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</si>
  <si>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</si>
  <si>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</si>
  <si>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</si>
  <si>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</si>
  <si>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</si>
  <si>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</si>
  <si>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</si>
  <si>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</si>
  <si>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</si>
  <si>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</si>
  <si>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</si>
  <si>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</si>
  <si>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</si>
  <si>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</si>
  <si>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</si>
  <si>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</si>
  <si>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</si>
  <si>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</si>
  <si>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</si>
  <si>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</si>
  <si>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</si>
  <si>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</si>
  <si>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</si>
  <si>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</si>
  <si>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</si>
  <si>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</si>
  <si>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</si>
  <si>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</si>
  <si>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</si>
  <si>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</si>
  <si>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</si>
  <si>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</si>
  <si>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</si>
  <si>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</si>
  <si>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</si>
  <si>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</si>
  <si>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</si>
  <si>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</si>
  <si>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</si>
  <si>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</si>
  <si>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</si>
  <si>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</si>
  <si>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</si>
  <si>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</si>
  <si>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</si>
  <si>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</si>
  <si>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</si>
  <si>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</si>
  <si>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</si>
  <si>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</si>
  <si>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</si>
  <si>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</si>
  <si>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</si>
  <si>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</si>
  <si>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</si>
  <si>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</si>
  <si>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</si>
  <si>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</si>
  <si>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</si>
  <si>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</si>
  <si>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</si>
  <si>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</si>
  <si>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</si>
  <si>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</si>
  <si>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</si>
  <si>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</si>
  <si>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</si>
  <si>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</si>
  <si>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</si>
  <si>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</si>
  <si>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</si>
  <si>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</si>
  <si>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</si>
  <si>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</si>
  <si>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</si>
  <si>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</si>
  <si>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</si>
  <si>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</si>
  <si>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</si>
  <si>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</si>
  <si>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</si>
  <si>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</si>
  <si>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</si>
  <si>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</si>
  <si>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</si>
  <si>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</si>
  <si>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</si>
  <si>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</si>
  <si>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</si>
  <si>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</si>
  <si>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</si>
  <si>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</si>
  <si>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</si>
  <si>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</si>
  <si>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</si>
  <si>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</si>
  <si>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</si>
  <si>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</si>
  <si>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</si>
  <si>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</si>
  <si>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</si>
  <si>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</si>
  <si>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</si>
  <si>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</si>
  <si>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</si>
  <si>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</si>
  <si>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</si>
  <si>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</si>
  <si>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</si>
  <si>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</si>
  <si>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</si>
  <si>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</si>
  <si>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</si>
  <si>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</si>
  <si>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</si>
  <si>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</si>
  <si>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</si>
  <si>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</si>
  <si>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</si>
  <si>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</si>
  <si>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</si>
  <si>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</si>
  <si>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</si>
  <si>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</si>
  <si>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</si>
  <si>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</si>
  <si>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</si>
  <si>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</si>
  <si>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</si>
  <si>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</si>
  <si>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</si>
  <si>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</si>
  <si>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</si>
  <si>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</si>
  <si>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</si>
  <si>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</si>
  <si>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</si>
  <si>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</si>
  <si>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</si>
  <si>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</si>
  <si>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</si>
  <si>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</si>
  <si>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</si>
  <si>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</si>
  <si>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</si>
  <si>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</si>
  <si>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</si>
  <si>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</si>
  <si>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</si>
  <si>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</si>
  <si>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</si>
  <si>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</si>
  <si>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</si>
  <si>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</si>
  <si>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</si>
  <si>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</si>
  <si>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</si>
  <si>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</si>
  <si>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</si>
  <si>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</si>
  <si>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</si>
  <si>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</si>
  <si>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</si>
  <si>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</si>
  <si>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</si>
  <si>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</si>
  <si>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</si>
  <si>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</si>
  <si>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</si>
  <si>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</si>
  <si>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</si>
  <si>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</si>
  <si>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</si>
  <si>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</si>
  <si>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</si>
  <si>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</si>
  <si>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</si>
  <si>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</si>
  <si>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</si>
  <si>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</si>
  <si>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</si>
  <si>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</si>
  <si>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</si>
  <si>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</si>
  <si>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</si>
  <si>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</si>
  <si>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</si>
  <si>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</si>
  <si>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</si>
  <si>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</si>
  <si>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</si>
  <si>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</si>
  <si>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</si>
  <si>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</si>
  <si>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</si>
  <si>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</si>
  <si>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</si>
  <si>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</si>
  <si>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</si>
  <si>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</si>
  <si>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</si>
  <si>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</si>
  <si>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</si>
  <si>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</si>
  <si>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</si>
  <si>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</si>
  <si>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</si>
  <si>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</si>
  <si>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</si>
  <si>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</si>
  <si>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</si>
  <si>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</si>
  <si>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</si>
  <si>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</si>
  <si>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</si>
  <si>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</si>
  <si>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</si>
  <si>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</si>
  <si>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</si>
  <si>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</si>
  <si>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</si>
  <si>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</si>
  <si>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</si>
  <si>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</si>
  <si>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</si>
  <si>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</si>
  <si>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</si>
  <si>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</si>
  <si>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</si>
  <si>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</si>
  <si>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</si>
  <si>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</si>
  <si>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</si>
  <si>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</si>
  <si>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</si>
  <si>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</si>
  <si>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</si>
  <si>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</si>
  <si>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</si>
  <si>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</si>
  <si>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</si>
  <si>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</si>
  <si>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</si>
  <si>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</si>
  <si>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</si>
  <si>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</si>
  <si>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</si>
  <si>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</si>
  <si>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</si>
  <si>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</si>
  <si>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</si>
  <si>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</si>
  <si>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</si>
  <si>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</si>
  <si>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</si>
  <si>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</si>
  <si>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</si>
  <si>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</si>
  <si>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</si>
  <si>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</si>
  <si>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</si>
  <si>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</si>
  <si>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</si>
  <si>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</si>
  <si>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</si>
  <si>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</si>
  <si>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</si>
  <si>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</si>
  <si>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</si>
  <si>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</si>
  <si>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</si>
  <si>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</si>
  <si>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</si>
  <si>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</si>
  <si>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</si>
  <si>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</si>
  <si>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</si>
  <si>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</si>
  <si>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</si>
  <si>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</si>
  <si>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</si>
  <si>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</si>
  <si>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</si>
  <si>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</si>
  <si>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</si>
  <si>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</si>
  <si>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</si>
  <si>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</si>
  <si>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</si>
  <si>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</si>
  <si>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</si>
  <si>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</si>
  <si>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</si>
  <si>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</si>
  <si>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</si>
  <si>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</si>
  <si>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</si>
  <si>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</si>
  <si>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</si>
  <si>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</si>
  <si>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</si>
  <si>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</si>
  <si>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</si>
  <si>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</si>
  <si>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</si>
  <si>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</si>
  <si>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</si>
  <si>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</si>
  <si>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</si>
  <si>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</si>
  <si>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</si>
  <si>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</si>
  <si>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</si>
  <si>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</si>
  <si>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</si>
  <si>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</si>
  <si>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</si>
  <si>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</si>
  <si>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</si>
  <si>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</si>
  <si>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</si>
  <si>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</si>
  <si>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</si>
  <si>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</si>
  <si>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</si>
  <si>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</si>
  <si>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</si>
  <si>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</si>
  <si>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</si>
  <si>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</si>
  <si>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</si>
  <si>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</si>
  <si>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</si>
  <si>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</si>
  <si>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</si>
  <si>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</si>
  <si>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</si>
  <si>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</si>
  <si>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</si>
  <si>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</si>
  <si>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</si>
  <si>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</si>
  <si>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</si>
  <si>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</si>
  <si>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</si>
  <si>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</si>
  <si>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</si>
  <si>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</si>
  <si>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</si>
  <si>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</si>
  <si>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</si>
  <si>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</si>
  <si>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</si>
  <si>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</si>
  <si>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</si>
  <si>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</si>
  <si>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</si>
  <si>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</si>
  <si>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</si>
  <si>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</si>
  <si>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</si>
  <si>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</si>
  <si>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</si>
  <si>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</si>
  <si>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</si>
  <si>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</si>
  <si>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</si>
  <si>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</si>
  <si>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</si>
  <si>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</si>
  <si>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</si>
  <si>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</si>
  <si>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</si>
  <si>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</si>
  <si>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</si>
  <si>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</si>
  <si>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</si>
  <si>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</si>
  <si>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</si>
  <si>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</si>
  <si>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</si>
  <si>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</si>
  <si>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</si>
  <si>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</si>
  <si>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</si>
  <si>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</si>
  <si>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</si>
  <si>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</si>
  <si>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</si>
  <si>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</si>
  <si>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</si>
  <si>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</si>
  <si>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</si>
  <si>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</si>
  <si>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</si>
  <si>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</si>
  <si>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</si>
  <si>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</si>
  <si>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</si>
  <si>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</si>
  <si>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</si>
  <si>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</si>
  <si>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</si>
  <si>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</si>
  <si>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</si>
  <si>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</si>
  <si>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</si>
  <si>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</si>
  <si>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</si>
  <si>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</si>
  <si>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</si>
  <si>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</si>
  <si>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</si>
  <si>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</si>
  <si>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</si>
  <si>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</si>
  <si>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</si>
  <si>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</si>
  <si>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</si>
  <si>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</si>
  <si>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</si>
  <si>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</si>
  <si>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</si>
  <si>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</si>
  <si>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</si>
  <si>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</si>
  <si>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</si>
  <si>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</si>
  <si>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</si>
  <si>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</si>
  <si>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</si>
  <si>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</si>
  <si>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</si>
  <si>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</si>
  <si>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</si>
  <si>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</si>
  <si>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</si>
  <si>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</si>
  <si>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</si>
  <si>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</si>
  <si>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</si>
  <si>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</si>
  <si>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</si>
  <si>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</si>
  <si>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</si>
  <si>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</si>
  <si>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</si>
  <si>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</si>
  <si>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</si>
  <si>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</si>
  <si>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</si>
  <si>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</si>
  <si>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</si>
  <si>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</si>
  <si>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</si>
  <si>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</si>
  <si>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</si>
  <si>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</si>
  <si>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</si>
  <si>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</si>
  <si>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</si>
  <si>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</si>
  <si>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</si>
  <si>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</si>
  <si>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</si>
  <si>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</si>
  <si>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</si>
  <si>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</si>
  <si>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</si>
  <si>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</si>
  <si>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</si>
  <si>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</si>
  <si>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</si>
  <si>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</si>
  <si>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</si>
  <si>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</si>
  <si>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</si>
  <si>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</si>
  <si>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</si>
  <si>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</si>
  <si>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</si>
  <si>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</si>
  <si>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</si>
  <si>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</si>
  <si>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</si>
  <si>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</si>
  <si>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</si>
  <si>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</si>
  <si>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</si>
  <si>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</si>
  <si>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</si>
  <si>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</si>
  <si>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</si>
  <si>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</si>
  <si>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</si>
  <si>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</si>
  <si>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</si>
  <si>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</si>
  <si>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</si>
  <si>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</si>
  <si>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</si>
  <si>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</si>
  <si>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</si>
  <si>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</si>
  <si>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</si>
  <si>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</si>
  <si>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</si>
  <si>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</si>
  <si>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</si>
  <si>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</si>
  <si>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</si>
  <si>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</si>
  <si>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</si>
  <si>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</si>
  <si>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</si>
  <si>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</si>
  <si>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</si>
  <si>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</si>
  <si>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</si>
  <si>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</si>
  <si>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</si>
  <si>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</si>
  <si>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</si>
  <si>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</si>
  <si>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</si>
  <si>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</si>
  <si>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</si>
  <si>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</si>
  <si>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</si>
  <si>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</si>
  <si>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</si>
  <si>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</si>
  <si>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</si>
  <si>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</si>
  <si>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</si>
  <si>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</si>
  <si>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</si>
  <si>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</si>
  <si>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</si>
  <si>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</si>
  <si>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</si>
  <si>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</si>
  <si>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</si>
  <si>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</si>
  <si>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</si>
  <si>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</si>
  <si>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</si>
  <si>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</si>
  <si>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</si>
  <si>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</si>
  <si>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</si>
  <si>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</si>
  <si>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</si>
  <si>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</si>
  <si>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</si>
  <si>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</si>
  <si>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</si>
  <si>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</si>
  <si>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</si>
  <si>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</si>
  <si>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</si>
  <si>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</si>
  <si>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</si>
  <si>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</si>
  <si>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</si>
  <si>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</si>
  <si>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</si>
  <si>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</si>
  <si>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</si>
  <si>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</si>
  <si>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</si>
  <si>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</si>
  <si>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</si>
  <si>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</si>
  <si>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</si>
  <si>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</si>
  <si>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</si>
  <si>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</si>
  <si>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</si>
  <si>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</si>
  <si>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</si>
  <si>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</si>
  <si>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</si>
  <si>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</si>
  <si>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</si>
  <si>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</si>
  <si>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</si>
  <si>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</si>
  <si>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</si>
  <si>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</si>
  <si>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</si>
  <si>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</si>
  <si>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</si>
  <si>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</si>
  <si>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</si>
  <si>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</si>
  <si>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</si>
  <si>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</si>
  <si>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</si>
  <si>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</si>
  <si>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</si>
  <si>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</si>
  <si>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</si>
  <si>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</si>
  <si>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</si>
  <si>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</si>
  <si>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</si>
  <si>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</si>
  <si>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</si>
  <si>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</si>
  <si>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</si>
  <si>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</si>
  <si>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</si>
  <si>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</si>
  <si>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</si>
  <si>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</si>
  <si>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</si>
  <si>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</si>
  <si>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</si>
  <si>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</si>
  <si>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</si>
  <si>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</si>
  <si>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</si>
  <si>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</si>
  <si>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</si>
  <si>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</si>
  <si>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</si>
  <si>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</si>
  <si>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</si>
  <si>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</si>
  <si>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</si>
  <si>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</si>
  <si>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</si>
  <si>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</si>
  <si>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</si>
  <si>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</si>
  <si>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</si>
  <si>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</si>
  <si>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</si>
  <si>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</si>
  <si>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</si>
  <si>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</si>
  <si>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</si>
  <si>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</si>
  <si>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</si>
  <si>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</si>
  <si>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</si>
  <si>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</si>
  <si>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</si>
  <si>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</si>
  <si>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</si>
  <si>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</si>
  <si>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</si>
  <si>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</si>
  <si>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</si>
  <si>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</si>
  <si>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</si>
  <si>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</si>
  <si>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</si>
  <si>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</si>
  <si>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</si>
  <si>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</si>
  <si>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</si>
  <si>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</si>
  <si>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</si>
  <si>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</si>
  <si>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</si>
  <si>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</si>
  <si>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</si>
  <si>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</si>
  <si>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</si>
  <si>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</si>
  <si>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</si>
  <si>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</si>
  <si>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</si>
  <si>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</si>
  <si>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</si>
  <si>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</si>
  <si>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</si>
  <si>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</si>
  <si>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</si>
  <si>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</si>
  <si>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</si>
  <si>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</si>
  <si>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</si>
  <si>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</si>
  <si>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</si>
  <si>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</si>
  <si>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</si>
  <si>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</si>
  <si>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</si>
  <si>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</si>
  <si>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</si>
  <si>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</si>
  <si>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</si>
  <si>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</si>
  <si>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</si>
  <si>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</si>
  <si>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</si>
  <si>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</si>
  <si>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</si>
  <si>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</si>
  <si>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</si>
  <si>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</si>
  <si>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</si>
  <si>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</si>
  <si>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</si>
  <si>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</si>
  <si>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</si>
  <si>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</si>
  <si>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</si>
  <si>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</si>
  <si>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</si>
  <si>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</si>
  <si>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</si>
  <si>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</si>
  <si>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</si>
  <si>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</si>
  <si>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</si>
  <si>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</si>
  <si>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</si>
  <si>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</si>
  <si>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</si>
  <si>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</si>
  <si>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</si>
  <si>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</si>
  <si>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</si>
  <si>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</si>
  <si>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</si>
  <si>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</si>
  <si>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</si>
  <si>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</si>
  <si>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</si>
  <si>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</si>
  <si>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</si>
  <si>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</si>
  <si>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</si>
  <si>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</si>
  <si>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</si>
  <si>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</si>
  <si>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</si>
  <si>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</si>
  <si>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</si>
  <si>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</si>
  <si>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</si>
  <si>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</si>
  <si>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</si>
  <si>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</si>
  <si>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</si>
  <si>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</si>
  <si>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</si>
  <si>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</si>
  <si>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</si>
  <si>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</si>
  <si>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</si>
  <si>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</si>
  <si>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</si>
  <si>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</si>
  <si>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</si>
  <si>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</si>
  <si>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</si>
  <si>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</si>
  <si>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</si>
  <si>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</si>
  <si>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</si>
  <si>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</si>
  <si>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</si>
  <si>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</si>
  <si>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</si>
  <si>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</si>
  <si>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</si>
  <si>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</si>
  <si>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</si>
  <si>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</si>
  <si>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</si>
  <si>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</si>
  <si>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</si>
  <si>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</si>
  <si>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</si>
  <si>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</si>
  <si>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</si>
  <si>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</si>
  <si>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</si>
  <si>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</si>
  <si>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</si>
  <si>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</si>
  <si>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</si>
  <si>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</si>
  <si>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</si>
  <si>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</si>
  <si>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</si>
  <si>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</si>
  <si>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</si>
  <si>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</si>
  <si>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</si>
  <si>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</si>
  <si>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</si>
  <si>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</si>
  <si>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</si>
  <si>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</si>
  <si>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</si>
  <si>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</si>
  <si>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</si>
  <si>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</si>
  <si>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</si>
  <si>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</si>
  <si>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</si>
  <si>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</si>
  <si>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</si>
  <si>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</si>
  <si>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</si>
  <si>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</si>
  <si>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</si>
  <si>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</si>
  <si>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</si>
  <si>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</si>
  <si>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</si>
  <si>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</si>
  <si>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</si>
  <si>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</si>
  <si>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</si>
  <si>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</si>
  <si>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</si>
  <si>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</si>
  <si>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</si>
  <si>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</si>
  <si>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</si>
  <si>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</si>
  <si>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</si>
  <si>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</si>
  <si>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</si>
  <si>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</si>
  <si>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</si>
  <si>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</si>
  <si>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</si>
  <si>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</si>
  <si>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</si>
  <si>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</si>
  <si>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</si>
  <si>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</si>
  <si>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</si>
  <si>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</si>
  <si>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</si>
  <si>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</si>
  <si>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</si>
  <si>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</si>
  <si>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</si>
  <si>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</si>
  <si>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</si>
  <si>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</si>
  <si>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</si>
  <si>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</si>
  <si>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</si>
  <si>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</si>
  <si>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</si>
  <si>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</si>
  <si>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</si>
  <si>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</si>
  <si>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</si>
  <si>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</si>
  <si>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</si>
  <si>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</si>
  <si>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</si>
  <si>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</si>
  <si>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</si>
  <si>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</si>
  <si>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</si>
  <si>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</si>
  <si>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</si>
  <si>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</si>
  <si>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</si>
  <si>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</si>
  <si>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</si>
  <si>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</si>
  <si>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</si>
  <si>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</si>
  <si>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</si>
  <si>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</si>
  <si>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</si>
  <si>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</si>
  <si>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</si>
  <si>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</si>
  <si>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</si>
  <si>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</si>
  <si>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</si>
  <si>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</si>
  <si>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</si>
  <si>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</si>
  <si>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</si>
  <si>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</si>
  <si>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</si>
  <si>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</si>
  <si>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</si>
  <si>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</si>
  <si>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</si>
  <si>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</si>
  <si>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</si>
  <si>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</si>
  <si>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</si>
  <si>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</si>
  <si>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</si>
  <si>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</si>
  <si>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</si>
  <si>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</si>
  <si>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</si>
  <si>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</si>
  <si>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</si>
  <si>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</si>
  <si>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</si>
  <si>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</si>
  <si>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</si>
  <si>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</si>
  <si>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</si>
  <si>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</si>
  <si>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</si>
  <si>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</si>
  <si>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</si>
  <si>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</si>
  <si>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</si>
  <si>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</si>
  <si>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</si>
  <si>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</si>
  <si>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</si>
  <si>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</si>
  <si>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</si>
  <si>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</si>
  <si>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</si>
  <si>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</si>
  <si>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</si>
  <si>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</si>
  <si>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</si>
  <si>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</si>
  <si>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</si>
  <si>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</si>
  <si>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</si>
  <si>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</si>
  <si>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</si>
  <si>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</si>
  <si>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</si>
  <si>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</si>
  <si>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</si>
  <si>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</si>
  <si>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</si>
  <si>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</si>
  <si>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</si>
  <si>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</si>
  <si>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</si>
  <si>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</si>
  <si>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</si>
  <si>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</si>
  <si>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</si>
  <si>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</si>
  <si>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</si>
  <si>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</si>
  <si>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</si>
  <si>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</si>
  <si>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</si>
  <si>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</si>
  <si>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</si>
  <si>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</si>
  <si>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</si>
  <si>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</si>
  <si>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</si>
  <si>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</si>
  <si>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</si>
  <si>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</si>
  <si>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</si>
  <si>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</si>
  <si>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</si>
  <si>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</si>
  <si>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</si>
  <si>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</si>
  <si>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</si>
  <si>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</si>
  <si>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</si>
  <si>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</si>
  <si>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</si>
  <si>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</si>
  <si>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</si>
  <si>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</si>
  <si>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</si>
  <si>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</si>
  <si>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</si>
  <si>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</si>
  <si>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</si>
  <si>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</si>
  <si>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</si>
  <si>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</si>
  <si>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</si>
  <si>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</si>
  <si>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</si>
  <si>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</si>
  <si>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</si>
  <si>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</si>
  <si>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</si>
  <si>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</si>
  <si>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</si>
  <si>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</si>
  <si>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</si>
  <si>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</si>
  <si>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</si>
  <si>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</si>
  <si>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</si>
  <si>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</si>
  <si>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</si>
  <si>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</si>
  <si>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</si>
  <si>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</si>
  <si>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</si>
  <si>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</si>
  <si>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</si>
  <si>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</si>
  <si>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</si>
  <si>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</si>
  <si>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</si>
  <si>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</si>
  <si>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</si>
  <si>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</si>
  <si>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</si>
  <si>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</si>
  <si>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</si>
  <si>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</si>
  <si>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</si>
  <si>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</si>
  <si>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</si>
  <si>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</si>
  <si>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</si>
  <si>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</si>
  <si>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</si>
  <si>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</si>
  <si>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</si>
  <si>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</si>
  <si>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</si>
  <si>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</si>
  <si>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</si>
  <si>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</si>
  <si>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</si>
  <si>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</si>
  <si>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</si>
  <si>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</si>
  <si>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</si>
  <si>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</si>
  <si>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</si>
  <si>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</si>
  <si>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</si>
  <si>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</si>
  <si>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</si>
  <si>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</si>
  <si>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</si>
  <si>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</si>
  <si>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</si>
  <si>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</si>
  <si>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</si>
  <si>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</si>
  <si>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</si>
  <si>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</si>
  <si>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</si>
  <si>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</si>
  <si>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</si>
  <si>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</si>
  <si>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</si>
  <si>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</si>
  <si>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</si>
  <si>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</si>
  <si>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</si>
  <si>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</si>
  <si>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</si>
  <si>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</si>
  <si>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</si>
  <si>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</si>
  <si>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</si>
  <si>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</si>
  <si>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</si>
  <si>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</si>
  <si>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</si>
  <si>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</si>
  <si>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</si>
  <si>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</si>
  <si>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</si>
  <si>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</si>
  <si>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</si>
  <si>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</si>
  <si>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</si>
  <si>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</si>
  <si>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</si>
  <si>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</si>
  <si>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</si>
  <si>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</si>
  <si>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</si>
  <si>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</si>
  <si>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</si>
  <si>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</si>
  <si>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</si>
  <si>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</si>
  <si>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</si>
  <si>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</si>
  <si>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</si>
  <si>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</si>
  <si>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</si>
  <si>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</si>
  <si>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</si>
  <si>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</si>
  <si>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</si>
  <si>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</si>
  <si>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</si>
  <si>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</si>
  <si>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</si>
  <si>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</si>
  <si>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</si>
  <si>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</si>
  <si>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</si>
  <si>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</si>
  <si>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</si>
  <si>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</si>
  <si>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</si>
  <si>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</si>
  <si>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</si>
  <si>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</si>
  <si>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</si>
  <si>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</si>
  <si>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</si>
  <si>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</si>
  <si>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</si>
  <si>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</si>
  <si>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</si>
  <si>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</si>
  <si>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</si>
  <si>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</si>
  <si>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</si>
  <si>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</si>
  <si>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</si>
  <si>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</si>
  <si>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</si>
  <si>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</si>
  <si>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</si>
  <si>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</si>
  <si>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</si>
  <si>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</si>
  <si>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</si>
  <si>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</si>
  <si>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</si>
  <si>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</si>
  <si>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</si>
  <si>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</si>
  <si>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</si>
  <si>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</si>
  <si>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</si>
  <si>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</si>
  <si>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</si>
  <si>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</si>
  <si>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</si>
  <si>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</si>
  <si>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</si>
  <si>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</si>
  <si>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</si>
  <si>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</si>
  <si>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</si>
  <si>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</si>
  <si>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</si>
  <si>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</si>
  <si>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</si>
  <si>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</si>
  <si>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</si>
  <si>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</si>
  <si>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</si>
  <si>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</si>
  <si>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</si>
  <si>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</si>
  <si>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</si>
  <si>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</si>
  <si>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</si>
  <si>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</si>
  <si>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</si>
  <si>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</si>
  <si>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</si>
  <si>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</si>
  <si>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</si>
  <si>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</si>
  <si>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</si>
  <si>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</si>
  <si>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</si>
  <si>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</si>
  <si>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</si>
  <si>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</si>
  <si>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</si>
  <si>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</si>
  <si>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</si>
  <si>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</si>
  <si>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</si>
  <si>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</si>
  <si>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</si>
  <si>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</si>
  <si>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</si>
  <si>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</si>
  <si>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</si>
  <si>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</si>
  <si>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</si>
  <si>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</si>
  <si>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</si>
  <si>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</si>
  <si>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</si>
  <si>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</si>
  <si>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</si>
  <si>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</si>
  <si>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</si>
  <si>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</si>
  <si>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</si>
  <si>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</si>
  <si>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</si>
  <si>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</si>
  <si>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</si>
  <si>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</si>
  <si>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</si>
  <si>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</si>
  <si>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</si>
  <si>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</si>
  <si>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</si>
  <si>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</si>
  <si>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</si>
  <si>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</si>
  <si>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</si>
  <si>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</si>
  <si>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</si>
  <si>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</si>
  <si>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</si>
  <si>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</si>
  <si>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</si>
  <si>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</si>
  <si>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</si>
  <si>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</si>
  <si>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</si>
  <si>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</si>
  <si>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</si>
  <si>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</si>
  <si>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</si>
  <si>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</si>
  <si>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</si>
  <si>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</si>
  <si>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</si>
  <si>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</si>
  <si>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</si>
  <si>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</si>
  <si>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</si>
  <si>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</si>
  <si>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</si>
  <si>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</si>
  <si>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</si>
  <si>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</si>
  <si>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</si>
  <si>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</si>
  <si>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</si>
  <si>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</si>
  <si>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</si>
  <si>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</si>
  <si>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</si>
  <si>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</si>
  <si>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</si>
  <si>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</si>
  <si>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</si>
  <si>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</si>
  <si>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</si>
  <si>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</si>
  <si>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</si>
  <si>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</si>
  <si>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</si>
  <si>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</si>
  <si>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</si>
  <si>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</si>
  <si>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</si>
  <si>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</si>
  <si>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</si>
  <si>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</si>
  <si>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</si>
  <si>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</si>
  <si>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</si>
  <si>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</si>
  <si>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</si>
  <si>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</si>
  <si>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</si>
  <si>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</si>
  <si>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</si>
  <si>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</si>
  <si>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</si>
  <si>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</si>
  <si>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</si>
  <si>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</si>
  <si>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</si>
  <si>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</si>
  <si>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</si>
  <si>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</si>
  <si>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</si>
  <si>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</si>
  <si>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</si>
  <si>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</si>
  <si>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</si>
  <si>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</si>
  <si>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</si>
  <si>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</si>
  <si>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</si>
  <si>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</si>
  <si>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</si>
  <si>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</si>
  <si>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</si>
  <si>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</si>
  <si>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</si>
  <si>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</si>
  <si>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</si>
  <si>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</si>
  <si>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</si>
  <si>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</si>
  <si>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</si>
  <si>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</si>
  <si>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</si>
  <si>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</si>
  <si>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</si>
  <si>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</si>
  <si>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</si>
  <si>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</si>
  <si>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</si>
  <si>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</si>
  <si>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</si>
  <si>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</si>
  <si>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</si>
  <si>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</si>
  <si>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</si>
  <si>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</si>
  <si>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</si>
  <si>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</si>
  <si>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</si>
  <si>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</si>
  <si>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</si>
  <si>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</si>
  <si>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</si>
  <si>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</si>
  <si>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</si>
  <si>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</si>
  <si>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</si>
  <si>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</si>
  <si>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</si>
  <si>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</si>
  <si>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</si>
  <si>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</si>
  <si>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</si>
  <si>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</si>
  <si>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</si>
  <si>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</si>
  <si>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</si>
  <si>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</si>
  <si>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</si>
  <si>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</si>
  <si>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</si>
  <si>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</si>
  <si>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</si>
  <si>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</si>
  <si>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</si>
  <si>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</si>
  <si>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</si>
  <si>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</si>
  <si>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</si>
  <si>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</si>
  <si>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</si>
  <si>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</si>
  <si>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</si>
  <si>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</si>
  <si>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</si>
  <si>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</si>
  <si>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</si>
  <si>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</si>
  <si>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</si>
  <si>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</si>
  <si>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</si>
  <si>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</si>
  <si>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</si>
  <si>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</si>
  <si>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</si>
  <si>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</si>
  <si>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</si>
  <si>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</si>
  <si>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</si>
  <si>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</si>
  <si>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</si>
  <si>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</si>
  <si>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</si>
  <si>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</si>
  <si>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</si>
  <si>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</si>
  <si>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</si>
  <si>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</si>
  <si>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</si>
  <si>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</si>
  <si>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</si>
  <si>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</si>
  <si>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</si>
  <si>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</si>
  <si>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</si>
  <si>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</si>
  <si>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</si>
  <si>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</si>
  <si>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</si>
  <si>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</si>
  <si>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</si>
  <si>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</si>
  <si>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</si>
  <si>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</si>
  <si>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</si>
  <si>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</si>
  <si>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</si>
  <si>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</si>
  <si>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</si>
  <si>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</si>
  <si>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</si>
  <si>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</si>
  <si>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</si>
  <si>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</si>
  <si>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</si>
  <si>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</si>
  <si>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</si>
  <si>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</si>
  <si>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</si>
  <si>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</si>
  <si>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</si>
  <si>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</si>
  <si>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</si>
  <si>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</si>
  <si>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</si>
  <si>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</si>
  <si>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</si>
  <si>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</si>
  <si>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</si>
  <si>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</si>
  <si>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</si>
  <si>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</si>
  <si>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</si>
  <si>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</si>
  <si>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</si>
  <si>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</si>
  <si>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</si>
  <si>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</si>
  <si>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</si>
  <si>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</si>
  <si>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</si>
  <si>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</si>
  <si>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</si>
  <si>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</si>
  <si>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</si>
  <si>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</si>
  <si>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</si>
  <si>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</si>
  <si>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</si>
  <si>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</si>
  <si>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</si>
  <si>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</si>
  <si>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</si>
  <si>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</si>
  <si>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</si>
  <si>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</si>
  <si>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</si>
  <si>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</si>
  <si>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</si>
  <si>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</si>
  <si>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</si>
  <si>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</si>
  <si>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</si>
  <si>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</si>
  <si>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</si>
  <si>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</si>
  <si>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</si>
  <si>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</si>
  <si>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</si>
  <si>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</si>
  <si>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</si>
  <si>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</si>
  <si>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</si>
  <si>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</si>
  <si>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</si>
  <si>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</si>
  <si>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</si>
  <si>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</si>
  <si>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</si>
  <si>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</si>
  <si>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</si>
  <si>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</si>
  <si>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</si>
  <si>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</si>
  <si>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</si>
  <si>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</si>
  <si>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</si>
  <si>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</si>
  <si>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</si>
  <si>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</si>
  <si>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</si>
  <si>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</si>
  <si>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</si>
  <si>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</si>
  <si>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</si>
  <si>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</si>
  <si>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</si>
  <si>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</si>
  <si>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</si>
  <si>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</si>
  <si>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</si>
  <si>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</si>
  <si>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</si>
  <si>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</si>
  <si>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</si>
  <si>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</si>
  <si>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</si>
  <si>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</si>
  <si>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</si>
  <si>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</si>
  <si>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</si>
  <si>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</si>
  <si>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</si>
  <si>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</si>
  <si>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</si>
  <si>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</si>
  <si>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</si>
  <si>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</si>
  <si>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</si>
  <si>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</si>
  <si>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</si>
  <si>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</si>
  <si>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</si>
  <si>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</si>
  <si>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</si>
  <si>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</si>
  <si>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</si>
  <si>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</si>
  <si>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</si>
  <si>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</si>
  <si>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</si>
  <si>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</si>
  <si>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</si>
  <si>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</si>
  <si>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</si>
  <si>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</si>
  <si>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</si>
  <si>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</si>
  <si>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</si>
  <si>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</si>
  <si>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</si>
  <si>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</si>
  <si>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</si>
  <si>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</si>
  <si>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</si>
  <si>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</si>
  <si>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</si>
  <si>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</si>
  <si>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</si>
  <si>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</si>
  <si>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</si>
  <si>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</si>
  <si>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</si>
  <si>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</si>
  <si>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</si>
  <si>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</si>
  <si>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</si>
  <si>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</si>
  <si>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</si>
  <si>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</si>
  <si>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</si>
  <si>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</si>
  <si>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</si>
  <si>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</si>
  <si>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</si>
  <si>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</si>
  <si>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</si>
  <si>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</si>
  <si>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</si>
  <si>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</si>
  <si>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</si>
  <si>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</si>
  <si>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</si>
  <si>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</si>
  <si>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</si>
  <si>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</si>
  <si>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</si>
  <si>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</si>
  <si>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</si>
  <si>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</si>
  <si>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</si>
  <si>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</si>
  <si>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</si>
  <si>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</si>
  <si>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</si>
  <si>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</si>
  <si>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</si>
  <si>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</si>
  <si>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</si>
  <si>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</si>
  <si>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</si>
  <si>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</si>
  <si>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</si>
  <si>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</si>
  <si>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</si>
  <si>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</si>
  <si>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</si>
  <si>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</si>
  <si>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</si>
  <si>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</si>
  <si>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</si>
  <si>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</si>
  <si>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</si>
  <si>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</si>
  <si>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</si>
  <si>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</si>
  <si>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</si>
  <si>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</si>
  <si>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</si>
  <si>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</si>
  <si>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</si>
  <si>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</si>
  <si>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</si>
  <si>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</si>
  <si>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</si>
  <si>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</si>
  <si>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</si>
  <si>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</si>
  <si>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</si>
  <si>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</si>
  <si>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</si>
  <si>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</si>
  <si>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</si>
  <si>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</si>
  <si>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</si>
  <si>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</si>
  <si>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</si>
  <si>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</si>
  <si>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</si>
  <si>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</si>
  <si>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</si>
  <si>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</si>
  <si>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</si>
  <si>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</si>
  <si>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</si>
  <si>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</si>
  <si>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</si>
  <si>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</si>
  <si>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</si>
  <si>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</si>
  <si>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</si>
  <si>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</si>
  <si>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</si>
  <si>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</si>
  <si>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</si>
  <si>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</si>
  <si>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</si>
  <si>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</si>
  <si>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</si>
  <si>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</si>
  <si>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</si>
  <si>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</si>
  <si>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</si>
  <si>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</si>
  <si>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</si>
  <si>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</si>
  <si>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</si>
  <si>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</si>
  <si>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</si>
  <si>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</si>
  <si>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</si>
  <si>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</si>
  <si>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</si>
  <si>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</si>
  <si>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</si>
  <si>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</si>
  <si>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</si>
  <si>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</si>
  <si>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</si>
  <si>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</si>
  <si>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</si>
  <si>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</si>
  <si>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</si>
  <si>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</si>
  <si>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</si>
  <si>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</si>
  <si>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</si>
  <si>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</si>
  <si>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</si>
  <si>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</si>
  <si>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</si>
  <si>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</si>
  <si>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</si>
  <si>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</si>
  <si>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</si>
  <si>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</si>
  <si>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</si>
  <si>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</si>
  <si>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</si>
  <si>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</si>
  <si>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</si>
  <si>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</si>
  <si>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</si>
  <si>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</si>
  <si>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</si>
  <si>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</si>
  <si>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</si>
  <si>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</si>
  <si>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</si>
  <si>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</si>
  <si>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</si>
  <si>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</si>
  <si>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</si>
  <si>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</si>
  <si>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</si>
  <si>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</si>
  <si>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</si>
  <si>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</si>
  <si>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</si>
  <si>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</si>
  <si>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</si>
  <si>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</si>
  <si>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</si>
  <si>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</si>
  <si>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</si>
  <si>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</si>
  <si>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</si>
  <si>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</si>
  <si>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</si>
  <si>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</si>
  <si>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</si>
  <si>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</si>
  <si>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</si>
  <si>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</si>
  <si>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</si>
  <si>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</si>
  <si>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</si>
  <si>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</si>
  <si>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</si>
  <si>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</si>
  <si>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</si>
  <si>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</si>
  <si>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</si>
  <si>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</si>
  <si>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</si>
  <si>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</si>
  <si>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</si>
  <si>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</si>
  <si>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</si>
  <si>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</si>
  <si>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</si>
  <si>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</si>
  <si>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</si>
  <si>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</si>
  <si>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</si>
  <si>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</si>
  <si>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</si>
  <si>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</si>
  <si>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</si>
  <si>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</si>
  <si>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</si>
  <si>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</si>
  <si>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</si>
  <si>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</si>
  <si>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</si>
  <si>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</si>
  <si>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</si>
  <si>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</si>
  <si>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</si>
  <si>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</si>
  <si>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</si>
  <si>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</si>
  <si>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</si>
  <si>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</si>
  <si>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</si>
  <si>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</si>
  <si>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</si>
  <si>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</si>
  <si>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</si>
  <si>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</si>
  <si>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</si>
  <si>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</si>
  <si>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</si>
  <si>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</si>
  <si>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</si>
  <si>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</si>
  <si>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</si>
  <si>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</si>
  <si>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</si>
  <si>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</si>
  <si>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</si>
  <si>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</si>
  <si>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</si>
  <si>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</si>
  <si>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</si>
  <si>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</si>
  <si>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</si>
  <si>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</si>
  <si>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</si>
  <si>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</si>
  <si>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</si>
  <si>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</si>
  <si>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</si>
  <si>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</si>
  <si>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</si>
  <si>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</si>
  <si>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</si>
  <si>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</si>
  <si>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</si>
  <si>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</si>
  <si>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</si>
  <si>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</si>
  <si>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</si>
  <si>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</si>
  <si>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</si>
  <si>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</si>
  <si>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</si>
  <si>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</si>
  <si>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</si>
  <si>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</si>
  <si>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</si>
  <si>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</si>
  <si>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</si>
  <si>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</si>
  <si>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</si>
  <si>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</si>
  <si>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</si>
  <si>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</si>
  <si>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</si>
  <si>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</si>
  <si>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</si>
  <si>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</si>
  <si>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</si>
  <si>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</si>
  <si>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</si>
  <si>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</si>
  <si>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</si>
  <si>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</si>
  <si>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</si>
  <si>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</si>
  <si>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</si>
  <si>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</si>
  <si>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</si>
  <si>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</si>
  <si>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</si>
  <si>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</si>
  <si>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</si>
  <si>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</si>
  <si>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</si>
  <si>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</si>
  <si>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</si>
  <si>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</si>
  <si>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</si>
  <si>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</si>
  <si>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</si>
  <si>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</si>
  <si>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</si>
  <si>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</si>
  <si>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</si>
  <si>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</si>
  <si>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</si>
  <si>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</si>
  <si>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</si>
  <si>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</si>
  <si>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</si>
  <si>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</si>
  <si>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</si>
  <si>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</si>
  <si>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</si>
  <si>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</si>
  <si>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</si>
  <si>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</si>
  <si>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</si>
  <si>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</si>
  <si>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</si>
  <si>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</si>
  <si>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</si>
  <si>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</si>
  <si>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</si>
  <si>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</si>
  <si>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</si>
  <si>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</si>
  <si>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</si>
  <si>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</si>
  <si>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</si>
  <si>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</si>
  <si>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</si>
  <si>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</si>
  <si>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</si>
  <si>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</si>
  <si>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</si>
  <si>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</si>
  <si>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</si>
  <si>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</si>
  <si>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</si>
  <si>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</si>
  <si>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</si>
  <si>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</si>
  <si>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</si>
  <si>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</si>
  <si>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</si>
  <si>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</si>
  <si>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</si>
  <si>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</si>
  <si>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</si>
  <si>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</si>
  <si>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</si>
  <si>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</si>
  <si>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</si>
  <si>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</si>
  <si>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</si>
  <si>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</si>
  <si>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</si>
  <si>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</si>
  <si>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</si>
  <si>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</si>
  <si>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</si>
  <si>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</si>
  <si>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</si>
  <si>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</si>
  <si>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</si>
  <si>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</si>
  <si>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</si>
  <si>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</si>
  <si>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</si>
  <si>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</si>
  <si>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</si>
  <si>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</si>
  <si>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</si>
  <si>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</si>
  <si>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</si>
  <si>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</si>
  <si>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</si>
  <si>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</si>
  <si>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</si>
  <si>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</si>
  <si>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</si>
  <si>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</si>
  <si>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</si>
  <si>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</si>
  <si>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</si>
  <si>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</si>
  <si>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</si>
  <si>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</si>
  <si>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</si>
  <si>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</si>
  <si>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</si>
  <si>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</si>
  <si>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</si>
  <si>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</si>
  <si>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</si>
  <si>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</si>
  <si>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</si>
  <si>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</si>
  <si>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</si>
  <si>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</si>
  <si>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</si>
  <si>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</si>
  <si>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</si>
  <si>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</si>
  <si>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</si>
  <si>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</si>
  <si>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</si>
  <si>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</si>
  <si>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</si>
  <si>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</si>
  <si>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</si>
  <si>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</si>
  <si>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</si>
  <si>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</si>
  <si>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</si>
  <si>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</si>
  <si>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</si>
  <si>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</si>
  <si>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</si>
  <si>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</si>
  <si>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</si>
  <si>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</si>
  <si>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</si>
  <si>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</si>
  <si>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</si>
  <si>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</si>
  <si>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</si>
  <si>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</si>
  <si>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</si>
  <si>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</si>
  <si>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</si>
  <si>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</si>
  <si>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</si>
  <si>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</si>
  <si>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</si>
  <si>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</si>
  <si>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</si>
  <si>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</si>
  <si>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</si>
  <si>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</si>
  <si>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</si>
  <si>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</si>
  <si>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</si>
  <si>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</si>
  <si>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</si>
  <si>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</si>
  <si>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</si>
  <si>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</si>
  <si>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</si>
  <si>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</si>
  <si>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</si>
  <si>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</si>
  <si>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</si>
  <si>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</si>
  <si>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</si>
  <si>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</si>
  <si>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</si>
  <si>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</si>
  <si>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</si>
  <si>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</si>
  <si>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</si>
  <si>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</si>
  <si>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</si>
  <si>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</si>
  <si>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</si>
  <si>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</si>
  <si>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</si>
  <si>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</si>
  <si>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</si>
  <si>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</si>
  <si>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</si>
  <si>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</si>
  <si>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</si>
  <si>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</si>
  <si>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</si>
  <si>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</si>
  <si>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</si>
  <si>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</si>
  <si>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</si>
  <si>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</si>
  <si>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</si>
  <si>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</si>
  <si>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</si>
  <si>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</si>
  <si>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</si>
  <si>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</si>
  <si>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</si>
  <si>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</si>
  <si>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</si>
  <si>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</si>
  <si>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</si>
  <si>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</si>
  <si>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</si>
  <si>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</si>
  <si>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</si>
  <si>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</si>
  <si>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</si>
  <si>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</si>
  <si>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</si>
  <si>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</si>
  <si>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</si>
  <si>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</si>
  <si>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</si>
  <si>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</si>
  <si>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</si>
  <si>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</si>
  <si>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</si>
  <si>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</si>
  <si>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</si>
  <si>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</si>
  <si>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</si>
  <si>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</si>
  <si>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</si>
  <si>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</si>
  <si>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</si>
  <si>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</si>
  <si>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</si>
  <si>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</si>
  <si>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</si>
  <si>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</si>
  <si>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</si>
  <si>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</si>
  <si>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</si>
  <si>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</si>
  <si>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</si>
  <si>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</si>
  <si>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</si>
  <si>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</si>
  <si>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</si>
  <si>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</si>
  <si>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</si>
  <si>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</si>
  <si>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</si>
  <si>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</si>
  <si>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</si>
  <si>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</si>
  <si>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</si>
  <si>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</si>
  <si>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</si>
  <si>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</si>
  <si>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</si>
  <si>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</si>
  <si>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</si>
  <si>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</si>
  <si>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</si>
  <si>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</si>
  <si>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</si>
  <si>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</si>
  <si>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</si>
  <si>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</si>
  <si>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</si>
  <si>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</si>
  <si>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</si>
  <si>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</si>
  <si>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</si>
  <si>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</si>
  <si>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</si>
  <si>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</si>
  <si>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</si>
  <si>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</si>
  <si>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</si>
  <si>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</si>
  <si>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</si>
  <si>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</si>
  <si>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</si>
  <si>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</si>
  <si>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</si>
  <si>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</si>
  <si>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</si>
  <si>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</si>
  <si>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</si>
  <si>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</si>
  <si>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</si>
  <si>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</si>
  <si>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</si>
  <si>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</si>
  <si>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</si>
  <si>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</si>
  <si>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</si>
  <si>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</si>
  <si>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</si>
  <si>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</si>
  <si>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</si>
  <si>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</si>
  <si>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</si>
  <si>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</si>
  <si>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</si>
  <si>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</si>
  <si>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</si>
  <si>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</si>
  <si>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</si>
  <si>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</si>
  <si>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</si>
  <si>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</si>
  <si>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</si>
  <si>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</si>
  <si>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</si>
  <si>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</si>
  <si>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</si>
  <si>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</si>
  <si>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</si>
  <si>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</si>
  <si>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</si>
  <si>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</si>
  <si>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</si>
  <si>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</si>
  <si>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</si>
  <si>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</si>
  <si>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</si>
  <si>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</si>
  <si>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</si>
  <si>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</si>
  <si>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</si>
  <si>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</si>
  <si>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</si>
  <si>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</si>
  <si>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</si>
  <si>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</si>
  <si>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</si>
  <si>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</si>
  <si>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</si>
  <si>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</si>
  <si>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</si>
  <si>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</si>
  <si>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</si>
  <si>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</si>
  <si>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</si>
  <si>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</si>
  <si>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</si>
  <si>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</si>
  <si>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</si>
  <si>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</si>
  <si>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</si>
  <si>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</si>
  <si>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</si>
  <si>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</si>
  <si>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</si>
  <si>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</si>
  <si>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</si>
  <si>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</si>
  <si>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</si>
  <si>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</si>
  <si>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</si>
  <si>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</si>
  <si>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</si>
  <si>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</si>
  <si>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</si>
  <si>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</si>
  <si>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</si>
  <si>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</si>
  <si>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</si>
  <si>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</si>
  <si>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</si>
  <si>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</si>
  <si>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</si>
  <si>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</si>
  <si>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</si>
  <si>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</si>
  <si>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</si>
  <si>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</si>
  <si>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</si>
  <si>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</si>
  <si>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</si>
  <si>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</si>
  <si>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</si>
  <si>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</si>
  <si>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</si>
  <si>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</si>
  <si>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</si>
  <si>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</si>
  <si>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</si>
  <si>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</si>
  <si>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</si>
  <si>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</si>
  <si>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</si>
  <si>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</si>
  <si>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</si>
  <si>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</si>
  <si>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</si>
  <si>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</si>
  <si>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</si>
  <si>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</si>
  <si>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</si>
  <si>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</si>
  <si>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</si>
  <si>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</si>
  <si>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</si>
  <si>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</si>
  <si>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</si>
  <si>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</si>
  <si>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</si>
  <si>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</si>
  <si>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</si>
  <si>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</si>
  <si>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</si>
  <si>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</si>
  <si>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</si>
  <si>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</si>
  <si>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</si>
  <si>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</si>
  <si>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</si>
  <si>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</si>
  <si>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</si>
  <si>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</si>
  <si>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</si>
  <si>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</si>
  <si>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</si>
  <si>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</si>
  <si>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</si>
  <si>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</si>
  <si>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</si>
  <si>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</si>
  <si>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</si>
  <si>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</si>
  <si>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</si>
  <si>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</si>
  <si>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</si>
  <si>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</si>
  <si>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</si>
  <si>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</si>
  <si>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</si>
  <si>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</si>
  <si>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</si>
  <si>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</si>
  <si>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</si>
  <si>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</si>
  <si>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</si>
  <si>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</si>
  <si>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</si>
  <si>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</si>
  <si>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</si>
  <si>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</si>
  <si>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</si>
  <si>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</si>
  <si>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</si>
  <si>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</si>
  <si>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</si>
  <si>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</si>
  <si>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</si>
  <si>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</si>
  <si>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</si>
  <si>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</si>
  <si>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</si>
  <si>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</si>
  <si>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</si>
  <si>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</si>
  <si>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</si>
  <si>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</si>
  <si>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</si>
  <si>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</si>
  <si>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</si>
  <si>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</si>
  <si>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</si>
  <si>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</si>
  <si>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</si>
  <si>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</si>
  <si>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</si>
  <si>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</si>
  <si>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</si>
  <si>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</si>
  <si>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</si>
  <si>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</si>
  <si>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</si>
  <si>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</si>
  <si>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</si>
  <si>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</si>
  <si>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</si>
  <si>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</si>
  <si>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</si>
  <si>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</si>
  <si>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</si>
  <si>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</si>
  <si>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</si>
  <si>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</si>
  <si>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</si>
  <si>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</si>
  <si>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</si>
  <si>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</si>
  <si>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</si>
  <si>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</si>
  <si>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</si>
  <si>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</si>
  <si>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</si>
  <si>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</si>
  <si>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</si>
  <si>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</si>
  <si>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</si>
  <si>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</si>
  <si>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</si>
  <si>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</si>
  <si>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</si>
  <si>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</si>
  <si>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</si>
  <si>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</si>
  <si>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</si>
  <si>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</si>
  <si>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</si>
  <si>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</si>
  <si>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</si>
  <si>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</si>
  <si>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</si>
  <si>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</si>
  <si>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</si>
  <si>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</si>
  <si>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</si>
  <si>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</si>
  <si>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</si>
  <si>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</si>
  <si>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</si>
  <si>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</si>
  <si>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</si>
  <si>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</si>
  <si>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</si>
  <si>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</si>
  <si>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</si>
  <si>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</si>
  <si>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</si>
  <si>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</si>
  <si>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</si>
  <si>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</si>
  <si>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</si>
  <si>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</si>
  <si>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</si>
  <si>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</si>
  <si>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</si>
  <si>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</si>
  <si>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</si>
  <si>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</si>
  <si>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</si>
  <si>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</si>
  <si>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</si>
  <si>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</si>
  <si>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</si>
  <si>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</si>
  <si>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</si>
  <si>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</si>
  <si>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</si>
  <si>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</si>
  <si>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</si>
  <si>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</si>
  <si>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</si>
  <si>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</si>
  <si>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</si>
  <si>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</si>
  <si>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</si>
  <si>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</si>
  <si>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</si>
  <si>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</si>
  <si>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</si>
  <si>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</si>
  <si>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</si>
  <si>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</si>
  <si>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</si>
  <si>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</si>
  <si>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</si>
  <si>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</si>
  <si>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</si>
  <si>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</si>
  <si>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</si>
  <si>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</si>
  <si>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</si>
  <si>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</si>
  <si>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</si>
  <si>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</si>
  <si>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</si>
  <si>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</si>
  <si>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</si>
  <si>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</si>
  <si>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</si>
  <si>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</si>
  <si>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</si>
  <si>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</si>
  <si>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</si>
  <si>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</si>
  <si>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</si>
  <si>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</si>
  <si>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</si>
  <si>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</si>
  <si>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</si>
  <si>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</si>
  <si>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</si>
  <si>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</si>
  <si>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</si>
  <si>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</si>
  <si>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</si>
  <si>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</si>
  <si>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</si>
  <si>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</si>
  <si>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</si>
  <si>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</si>
  <si>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</si>
  <si>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</si>
  <si>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</si>
  <si>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</si>
  <si>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</si>
  <si>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</si>
  <si>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</si>
  <si>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</si>
  <si>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</si>
  <si>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</si>
  <si>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</si>
  <si>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</si>
  <si>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</si>
  <si>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</si>
  <si>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</si>
  <si>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</si>
  <si>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</si>
  <si>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</si>
  <si>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</si>
  <si>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</si>
  <si>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</si>
  <si>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</si>
  <si>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</si>
  <si>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</si>
  <si>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</si>
  <si>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</si>
  <si>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</si>
  <si>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</si>
  <si>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</si>
  <si>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</si>
  <si>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</si>
  <si>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</si>
  <si>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</si>
  <si>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</si>
  <si>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</si>
  <si>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</si>
  <si>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</si>
  <si>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</si>
  <si>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</si>
  <si>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</si>
  <si>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</si>
  <si>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</si>
  <si>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</si>
  <si>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</si>
  <si>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</si>
  <si>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</si>
  <si>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</si>
  <si>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</si>
  <si>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</si>
  <si>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</si>
  <si>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</si>
  <si>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</si>
  <si>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</si>
  <si>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</si>
  <si>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</si>
  <si>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</si>
  <si>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</si>
  <si>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</si>
  <si>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</si>
  <si>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</si>
  <si>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</si>
  <si>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</si>
  <si>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</si>
  <si>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</si>
  <si>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</si>
  <si>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</si>
  <si>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</si>
  <si>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</si>
  <si>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</si>
  <si>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</si>
  <si>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</si>
  <si>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</si>
  <si>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</si>
  <si>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</si>
  <si>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</si>
  <si>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</si>
  <si>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</si>
  <si>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</si>
  <si>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</si>
  <si>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</si>
  <si>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</si>
  <si>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</si>
  <si>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</si>
  <si>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</si>
  <si>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</si>
  <si>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</si>
  <si>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</si>
  <si>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</si>
  <si>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</si>
  <si>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</si>
  <si>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</si>
  <si>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</si>
  <si>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</si>
  <si>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</si>
  <si>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</si>
  <si>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</si>
  <si>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</si>
  <si>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</si>
  <si>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</si>
  <si>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</si>
  <si>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</si>
  <si>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</si>
  <si>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</si>
  <si>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</si>
  <si>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</si>
  <si>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</si>
  <si>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</si>
  <si>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</si>
  <si>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</si>
  <si>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</si>
  <si>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</si>
  <si>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</si>
  <si>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</si>
  <si>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</si>
  <si>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</si>
  <si>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</si>
  <si>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</si>
  <si>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</si>
  <si>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</si>
  <si>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</si>
  <si>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</si>
  <si>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</si>
  <si>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</si>
  <si>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</si>
  <si>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</si>
  <si>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</si>
  <si>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</si>
  <si>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</si>
  <si>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</si>
  <si>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</si>
  <si>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</si>
  <si>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</si>
  <si>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</si>
  <si>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</si>
  <si>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</si>
  <si>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</si>
  <si>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</si>
  <si>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</si>
  <si>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</si>
  <si>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</si>
  <si>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</si>
  <si>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</si>
  <si>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</si>
  <si>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</si>
  <si>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</si>
  <si>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</si>
  <si>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</si>
  <si>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</si>
  <si>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</si>
  <si>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</si>
  <si>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</si>
  <si>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</si>
  <si>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</si>
  <si>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</si>
  <si>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</si>
  <si>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</si>
  <si>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</si>
  <si>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</si>
  <si>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</si>
  <si>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</si>
  <si>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</si>
  <si>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</si>
  <si>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</si>
  <si>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</si>
  <si>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</si>
  <si>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</si>
  <si>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</si>
  <si>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</si>
  <si>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</si>
  <si>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</si>
  <si>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</si>
  <si>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</si>
  <si>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</si>
  <si>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</si>
  <si>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</si>
  <si>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</si>
  <si>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</si>
  <si>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</si>
  <si>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</si>
  <si>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</si>
  <si>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</si>
  <si>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</si>
  <si>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</si>
  <si>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</si>
  <si>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</si>
  <si>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</si>
  <si>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</si>
  <si>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</si>
  <si>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</si>
  <si>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</si>
  <si>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</si>
  <si>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</si>
  <si>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</si>
  <si>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</si>
  <si>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</si>
  <si>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</si>
  <si>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</si>
  <si>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</si>
  <si>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</si>
  <si>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</si>
  <si>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</si>
  <si>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</si>
  <si>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</si>
  <si>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</si>
  <si>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</si>
  <si>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</si>
  <si>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</si>
  <si>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</si>
  <si>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</si>
  <si>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</si>
  <si>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</si>
  <si>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</si>
  <si>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</si>
  <si>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</si>
  <si>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</si>
  <si>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</si>
  <si>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</si>
  <si>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</si>
  <si>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</si>
  <si>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</si>
  <si>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</si>
  <si>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</si>
  <si>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</si>
  <si>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</si>
  <si>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</si>
  <si>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</si>
  <si>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</si>
  <si>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</si>
  <si>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</si>
  <si>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</si>
  <si>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</si>
  <si>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</si>
  <si>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</si>
  <si>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</si>
  <si>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</si>
  <si>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</si>
  <si>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</si>
  <si>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</si>
  <si>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</si>
  <si>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</si>
  <si>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</si>
  <si>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</si>
  <si>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</si>
  <si>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</si>
  <si>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</si>
  <si>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</si>
  <si>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</si>
  <si>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</si>
  <si>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</si>
  <si>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</si>
  <si>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</si>
  <si>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</si>
  <si>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</si>
  <si>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</si>
  <si>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</si>
  <si>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</si>
  <si>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</si>
  <si>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</si>
  <si>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</si>
  <si>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</si>
  <si>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</si>
  <si>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</si>
  <si>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</si>
  <si>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</si>
  <si>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</si>
  <si>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</si>
  <si>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</si>
  <si>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</si>
  <si>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</si>
  <si>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</si>
  <si>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</si>
  <si>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</si>
  <si>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</si>
  <si>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</si>
  <si>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</si>
  <si>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</si>
  <si>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</si>
  <si>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</si>
  <si>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</si>
  <si>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</si>
  <si>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</si>
  <si>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</si>
  <si>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</si>
  <si>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</si>
  <si>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</si>
  <si>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</si>
  <si>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</si>
  <si>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</si>
  <si>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</si>
  <si>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</si>
  <si>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</si>
  <si>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</si>
  <si>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</si>
  <si>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</si>
  <si>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</si>
  <si>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</si>
  <si>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</si>
  <si>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</si>
  <si>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</si>
  <si>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</si>
  <si>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</si>
  <si>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</si>
  <si>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</si>
  <si>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</si>
  <si>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</si>
  <si>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</si>
  <si>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</si>
  <si>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</si>
  <si>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</si>
  <si>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</si>
  <si>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</si>
  <si>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</si>
  <si>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</si>
  <si>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</si>
  <si>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</si>
  <si>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</si>
  <si>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</si>
  <si>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</si>
  <si>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</si>
  <si>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</si>
  <si>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</si>
  <si>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</si>
  <si>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</si>
  <si>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</si>
  <si>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</si>
  <si>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</si>
  <si>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</si>
  <si>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</si>
  <si>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</si>
  <si>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</si>
  <si>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</si>
  <si>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</si>
  <si>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</si>
  <si>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</si>
  <si>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</si>
  <si>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</si>
  <si>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</si>
  <si>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</si>
  <si>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</si>
  <si>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</si>
  <si>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</si>
  <si>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</si>
  <si>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</si>
  <si>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</si>
  <si>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</si>
  <si>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</si>
  <si>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</si>
  <si>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</si>
  <si>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</si>
  <si>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</si>
  <si>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</si>
  <si>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</si>
  <si>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</si>
  <si>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</si>
  <si>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</si>
  <si>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</si>
  <si>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</si>
  <si>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</si>
  <si>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</si>
  <si>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</si>
  <si>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</si>
  <si>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</si>
  <si>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</si>
  <si>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</si>
  <si>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</si>
  <si>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</si>
  <si>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</si>
  <si>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</si>
  <si>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</si>
  <si>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</si>
  <si>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</si>
  <si>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</si>
  <si>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</si>
  <si>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</si>
  <si>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</si>
  <si>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</si>
  <si>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</si>
  <si>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</si>
  <si>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</si>
  <si>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</si>
  <si>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</si>
  <si>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</si>
  <si>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</si>
  <si>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</si>
  <si>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</si>
  <si>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</si>
  <si>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</si>
  <si>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</si>
  <si>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</si>
  <si>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</si>
  <si>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</si>
  <si>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</si>
  <si>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</si>
  <si>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</si>
  <si>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</si>
  <si>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</si>
  <si>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</si>
  <si>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</si>
  <si>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</si>
  <si>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</si>
  <si>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</si>
  <si>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</si>
  <si>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</si>
  <si>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</si>
  <si>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</si>
  <si>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</si>
  <si>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</si>
  <si>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</si>
  <si>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</si>
  <si>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</si>
  <si>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</si>
  <si>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</si>
  <si>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</si>
  <si>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</si>
  <si>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</si>
  <si>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</si>
  <si>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</si>
  <si>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</si>
  <si>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</si>
  <si>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</si>
  <si>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</si>
  <si>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</si>
  <si>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</si>
  <si>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</si>
  <si>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</si>
  <si>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</si>
  <si>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</si>
  <si>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</si>
  <si>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</si>
  <si>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</si>
  <si>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</si>
  <si>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</si>
  <si>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</si>
  <si>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</si>
  <si>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</si>
  <si>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</si>
  <si>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</si>
  <si>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</si>
  <si>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</si>
  <si>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</si>
  <si>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</si>
  <si>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</si>
  <si>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</si>
  <si>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</si>
  <si>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</si>
  <si>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</si>
  <si>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</si>
  <si>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</si>
  <si>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</si>
  <si>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</si>
  <si>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</si>
  <si>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</si>
  <si>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</si>
  <si>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</si>
  <si>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</si>
  <si>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</si>
  <si>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</si>
  <si>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</si>
  <si>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</si>
  <si>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</si>
  <si>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</si>
  <si>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</si>
  <si>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</si>
  <si>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</si>
  <si>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</si>
  <si>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</si>
  <si>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</si>
  <si>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</si>
  <si>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</si>
  <si>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</si>
  <si>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</si>
  <si>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</si>
  <si>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</si>
  <si>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</si>
  <si>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</si>
  <si>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</si>
  <si>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</si>
  <si>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</si>
  <si>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</si>
  <si>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</si>
  <si>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</si>
  <si>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</si>
  <si>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</si>
  <si>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</si>
  <si>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</si>
  <si>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</si>
  <si>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</si>
  <si>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</si>
  <si>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</si>
  <si>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</si>
  <si>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</si>
  <si>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</si>
  <si>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</si>
  <si>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</si>
  <si>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</si>
  <si>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</si>
  <si>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</si>
  <si>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</si>
  <si>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</si>
  <si>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</si>
  <si>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</si>
  <si>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</si>
  <si>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</si>
  <si>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</si>
  <si>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</si>
  <si>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</si>
  <si>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</si>
  <si>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</si>
  <si>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</si>
  <si>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</si>
  <si>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</si>
  <si>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</si>
  <si>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</si>
  <si>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</si>
  <si>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</si>
  <si>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</si>
  <si>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</si>
  <si>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</si>
  <si>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</si>
  <si>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</si>
  <si>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</si>
  <si>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</si>
  <si>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</si>
  <si>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</si>
  <si>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</si>
  <si>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</si>
  <si>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</si>
  <si>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</si>
  <si>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</si>
  <si>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</si>
  <si>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</si>
  <si>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</si>
  <si>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</si>
  <si>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</si>
  <si>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</si>
  <si>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</si>
  <si>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</si>
  <si>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</si>
  <si>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</si>
  <si>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</si>
  <si>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</si>
  <si>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</si>
  <si>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</si>
  <si>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</si>
  <si>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</si>
  <si>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</si>
  <si>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</si>
  <si>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</si>
  <si>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</si>
  <si>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</si>
  <si>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</si>
  <si>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</si>
  <si>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</si>
  <si>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</si>
  <si>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</si>
  <si>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</si>
  <si>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</si>
  <si>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</si>
  <si>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</si>
  <si>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</si>
  <si>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</si>
  <si>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</si>
  <si>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</si>
  <si>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</si>
  <si>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</si>
  <si>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</si>
  <si>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</si>
  <si>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</si>
  <si>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</si>
  <si>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</si>
  <si>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</si>
  <si>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</si>
  <si>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</si>
  <si>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</si>
  <si>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</si>
  <si>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</si>
  <si>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</si>
  <si>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</si>
  <si>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</si>
  <si>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</si>
  <si>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</si>
  <si>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</si>
  <si>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</si>
  <si>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</si>
  <si>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</si>
  <si>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</si>
  <si>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</si>
  <si>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</si>
  <si>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</si>
  <si>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</si>
  <si>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</si>
  <si>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</si>
  <si>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</si>
  <si>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</si>
  <si>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</si>
  <si>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</si>
  <si>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</si>
  <si>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</si>
  <si>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</si>
  <si>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</si>
  <si>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</si>
  <si>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</si>
  <si>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</si>
  <si>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</si>
  <si>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</si>
  <si>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</si>
  <si>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</si>
  <si>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</si>
  <si>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</si>
  <si>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</si>
  <si>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</si>
  <si>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</si>
  <si>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</si>
  <si>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</si>
  <si>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</si>
  <si>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</si>
  <si>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</si>
  <si>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</si>
  <si>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</si>
  <si>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</si>
  <si>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</si>
  <si>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</si>
  <si>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</si>
  <si>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</si>
  <si>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</si>
  <si>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</si>
  <si>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</si>
  <si>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</si>
  <si>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</si>
  <si>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</si>
  <si>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</si>
  <si>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</si>
  <si>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</si>
  <si>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</si>
  <si>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</si>
  <si>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</si>
  <si>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</si>
  <si>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</si>
  <si>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</si>
  <si>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</si>
  <si>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</si>
  <si>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</si>
  <si>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</si>
  <si>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</si>
  <si>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</si>
  <si>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</si>
  <si>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</si>
  <si>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</si>
  <si>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</si>
  <si>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</si>
  <si>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</si>
  <si>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</si>
  <si>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</si>
  <si>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</si>
  <si>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</si>
  <si>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</si>
  <si>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</si>
  <si>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</si>
  <si>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</si>
  <si>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</si>
  <si>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</si>
  <si>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</si>
  <si>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</si>
  <si>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</si>
  <si>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</si>
  <si>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</si>
  <si>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</si>
  <si>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</si>
  <si>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</si>
  <si>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</si>
  <si>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</si>
  <si>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</si>
  <si>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</si>
  <si>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</si>
  <si>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</si>
  <si>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</si>
  <si>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</si>
  <si>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</si>
  <si>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</si>
  <si>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</si>
  <si>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</si>
  <si>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</si>
  <si>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</si>
  <si>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</si>
  <si>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</si>
  <si>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</si>
  <si>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</si>
  <si>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</si>
  <si>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</si>
  <si>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</si>
  <si>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</si>
  <si>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</si>
  <si>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</si>
  <si>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</si>
  <si>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</si>
  <si>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</si>
  <si>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</si>
  <si>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</si>
  <si>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</si>
  <si>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</si>
  <si>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</si>
  <si>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</si>
  <si>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</si>
  <si>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</si>
  <si>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</si>
  <si>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</si>
  <si>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</si>
  <si>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</si>
  <si>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</si>
  <si>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</si>
  <si>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</si>
  <si>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</si>
  <si>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</si>
  <si>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</si>
  <si>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</si>
  <si>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</si>
  <si>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</si>
  <si>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</si>
  <si>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</si>
  <si>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</si>
  <si>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</si>
  <si>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</si>
  <si>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</si>
  <si>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</si>
  <si>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</si>
  <si>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</si>
  <si>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</si>
  <si>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</si>
  <si>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</si>
  <si>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</si>
  <si>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</si>
  <si>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</si>
  <si>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</si>
  <si>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</si>
  <si>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</si>
  <si>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</si>
  <si>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</si>
  <si>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</si>
  <si>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</si>
  <si>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</si>
  <si>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</si>
  <si>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</si>
  <si>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</si>
  <si>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</si>
  <si>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</si>
  <si>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</si>
  <si>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</si>
  <si>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</si>
  <si>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</si>
  <si>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</si>
  <si>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</si>
  <si>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</si>
  <si>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</si>
  <si>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</si>
  <si>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</si>
  <si>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</si>
  <si>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</si>
  <si>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</si>
  <si>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</si>
  <si>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</si>
  <si>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</si>
  <si>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</si>
  <si>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</si>
  <si>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</si>
  <si>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</si>
  <si>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</si>
  <si>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</si>
  <si>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</si>
  <si>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</si>
  <si>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</si>
  <si>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</si>
  <si>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</si>
  <si>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</si>
  <si>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</si>
  <si>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</si>
  <si>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</si>
  <si>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</si>
  <si>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</si>
  <si>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</si>
  <si>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</si>
  <si>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</si>
  <si>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</si>
  <si>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</si>
  <si>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</si>
  <si>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</si>
  <si>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</si>
  <si>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</si>
  <si>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</si>
  <si>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</si>
  <si>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</si>
  <si>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</si>
  <si>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</si>
  <si>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</si>
  <si>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</si>
  <si>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</si>
  <si>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</si>
  <si>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</si>
  <si>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</si>
  <si>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</si>
  <si>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</si>
  <si>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</si>
  <si>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</si>
  <si>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</si>
  <si>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</si>
  <si>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</si>
  <si>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</si>
  <si>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</si>
  <si>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</si>
  <si>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</si>
  <si>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</si>
  <si>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</si>
  <si>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</si>
  <si>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</si>
  <si>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</si>
  <si>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</si>
  <si>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</si>
  <si>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</si>
  <si>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</si>
  <si>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</si>
  <si>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</si>
  <si>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</si>
  <si>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</si>
  <si>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</si>
  <si>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</si>
  <si>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</si>
  <si>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</si>
  <si>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</si>
  <si>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</si>
  <si>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</si>
  <si>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</si>
  <si>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</si>
  <si>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</si>
  <si>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</si>
  <si>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</si>
  <si>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</si>
  <si>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</si>
  <si>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</si>
  <si>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</si>
  <si>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</si>
  <si>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</si>
  <si>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</si>
  <si>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</si>
  <si>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</si>
  <si>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</si>
  <si>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</si>
  <si>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</si>
  <si>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</si>
  <si>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</si>
  <si>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</si>
  <si>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</si>
  <si>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</si>
  <si>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</si>
  <si>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</si>
  <si>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</si>
  <si>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</si>
  <si>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</si>
  <si>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</si>
  <si>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</si>
  <si>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</si>
  <si>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</si>
  <si>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</si>
  <si>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</si>
  <si>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</si>
  <si>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</si>
  <si>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</si>
  <si>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</si>
  <si>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</si>
  <si>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</si>
  <si>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</si>
  <si>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</si>
  <si>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</si>
  <si>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</si>
  <si>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</si>
  <si>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</si>
  <si>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</si>
  <si>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</si>
  <si>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</si>
  <si>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</si>
  <si>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</si>
  <si>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</si>
  <si>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</si>
  <si>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</si>
  <si>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</si>
  <si>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</si>
  <si>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</si>
  <si>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</si>
  <si>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</si>
  <si>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</si>
  <si>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</si>
  <si>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</si>
  <si>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</si>
  <si>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</si>
  <si>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</si>
  <si>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</si>
  <si>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</si>
  <si>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</si>
  <si>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</si>
  <si>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</si>
  <si>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</si>
  <si>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</si>
  <si>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</si>
  <si>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</si>
  <si>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</si>
  <si>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</si>
  <si>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</si>
  <si>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</si>
  <si>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</si>
  <si>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</si>
  <si>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</si>
  <si>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</si>
  <si>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</si>
  <si>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</si>
  <si>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</si>
  <si>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</si>
  <si>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</si>
  <si>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</si>
  <si>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</si>
  <si>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</si>
  <si>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</si>
  <si>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</si>
  <si>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</si>
  <si>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</si>
  <si>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</si>
  <si>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</si>
  <si>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</si>
  <si>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</si>
  <si>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</si>
  <si>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</si>
  <si>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</si>
  <si>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</si>
  <si>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</si>
  <si>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</si>
  <si>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</si>
  <si>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</si>
  <si>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</si>
  <si>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</si>
  <si>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</si>
  <si>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</si>
  <si>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</si>
  <si>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</si>
  <si>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</si>
  <si>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</si>
  <si>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</si>
  <si>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</si>
  <si>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</si>
  <si>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</si>
  <si>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</si>
  <si>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</si>
  <si>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</si>
  <si>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</si>
  <si>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</si>
  <si>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</si>
  <si>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</si>
  <si>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</si>
  <si>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</si>
  <si>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</si>
  <si>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</si>
  <si>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</si>
  <si>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</si>
  <si>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</si>
  <si>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</si>
  <si>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</si>
  <si>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</si>
  <si>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</si>
  <si>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</si>
  <si>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</si>
  <si>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</si>
  <si>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</si>
  <si>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</si>
  <si>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</si>
  <si>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</si>
  <si>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</si>
  <si>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</si>
  <si>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</si>
  <si>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</si>
  <si>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</si>
  <si>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</si>
  <si>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</si>
  <si>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</si>
  <si>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</si>
  <si>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</si>
  <si>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</si>
  <si>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</si>
  <si>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</si>
  <si>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</si>
  <si>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</si>
  <si>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</si>
  <si>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</si>
  <si>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</si>
  <si>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</si>
  <si>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</si>
  <si>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</si>
  <si>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</si>
  <si>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</si>
  <si>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</si>
  <si>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</si>
  <si>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</si>
  <si>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</si>
  <si>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</si>
  <si>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</si>
  <si>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</si>
  <si>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</si>
  <si>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</si>
  <si>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</si>
  <si>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</si>
  <si>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</si>
  <si>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</si>
  <si>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</si>
  <si>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</si>
  <si>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</si>
  <si>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</si>
  <si>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</si>
  <si>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</si>
  <si>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</si>
  <si>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</si>
  <si>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</si>
  <si>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</si>
  <si>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</si>
  <si>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</si>
  <si>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</si>
  <si>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</si>
  <si>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</si>
  <si>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</si>
  <si>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</si>
  <si>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</si>
  <si>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</si>
  <si>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</si>
  <si>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</si>
  <si>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</si>
  <si>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</si>
  <si>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</si>
  <si>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</si>
  <si>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</si>
  <si>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</si>
  <si>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</si>
  <si>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</si>
  <si>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</si>
  <si>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</si>
  <si>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</si>
  <si>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</si>
  <si>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</si>
  <si>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</si>
  <si>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</si>
  <si>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</si>
  <si>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</si>
  <si>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</si>
  <si>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</si>
  <si>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</si>
  <si>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</si>
  <si>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</si>
  <si>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</si>
  <si>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</si>
  <si>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</si>
  <si>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</si>
  <si>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</si>
  <si>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</si>
  <si>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</si>
  <si>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</si>
  <si>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</si>
  <si>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</si>
  <si>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</si>
  <si>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</si>
  <si>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</si>
  <si>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</si>
  <si>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</si>
  <si>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</si>
  <si>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</si>
  <si>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</si>
  <si>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</si>
  <si>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</si>
  <si>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</si>
  <si>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</si>
  <si>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</si>
  <si>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</si>
  <si>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</si>
  <si>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</si>
  <si>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</si>
  <si>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</si>
  <si>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</si>
  <si>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</si>
  <si>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</si>
  <si>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</si>
  <si>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</si>
  <si>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</si>
  <si>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</si>
  <si>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</si>
  <si>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</si>
  <si>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</si>
  <si>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</si>
  <si>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</si>
  <si>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</si>
  <si>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</si>
  <si>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</si>
  <si>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</si>
  <si>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</si>
  <si>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</si>
  <si>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</si>
  <si>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</si>
  <si>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</si>
  <si>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</si>
  <si>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</si>
  <si>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</si>
  <si>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</si>
  <si>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</si>
  <si>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</si>
  <si>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</si>
  <si>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</si>
  <si>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</si>
  <si>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</si>
  <si>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</si>
  <si>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</si>
  <si>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</si>
  <si>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</si>
  <si>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</si>
  <si>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</si>
  <si>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</si>
  <si>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</si>
  <si>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</si>
  <si>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</si>
  <si>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</si>
  <si>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</si>
  <si>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</si>
  <si>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</si>
  <si>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</si>
  <si>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</si>
  <si>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</si>
  <si>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</si>
  <si>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</si>
  <si>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</si>
  <si>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</si>
  <si>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</si>
  <si>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</si>
  <si>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</si>
  <si>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</si>
  <si>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</si>
  <si>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</si>
  <si>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</si>
  <si>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</si>
  <si>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</si>
  <si>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</si>
  <si>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</si>
  <si>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</si>
  <si>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</si>
  <si>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</si>
  <si>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</si>
  <si>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</si>
  <si>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</si>
  <si>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</si>
  <si>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</si>
  <si>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</si>
  <si>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</si>
  <si>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</si>
  <si>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</si>
  <si>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</si>
  <si>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</si>
  <si>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</si>
  <si>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</si>
  <si>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</si>
  <si>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</si>
  <si>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</si>
  <si>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</si>
  <si>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</si>
  <si>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</si>
  <si>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</si>
  <si>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</si>
  <si>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</si>
  <si>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</si>
  <si>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</si>
  <si>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</si>
  <si>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</si>
  <si>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</si>
  <si>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</si>
  <si>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</si>
  <si>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</si>
  <si>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</si>
  <si>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</si>
  <si>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</si>
  <si>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</si>
  <si>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</si>
  <si>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</si>
  <si>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</si>
  <si>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</si>
  <si>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</si>
  <si>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</si>
  <si>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</si>
  <si>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</si>
  <si>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</si>
  <si>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</si>
  <si>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</si>
  <si>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</si>
  <si>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</si>
  <si>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</si>
  <si>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</si>
  <si>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</si>
  <si>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</si>
  <si>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</si>
  <si>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</si>
  <si>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</si>
  <si>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</si>
  <si>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</si>
  <si>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</si>
  <si>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</si>
  <si>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</si>
  <si>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</si>
  <si>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</si>
  <si>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</si>
  <si>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</si>
  <si>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</si>
  <si>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</si>
  <si>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</si>
  <si>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</si>
  <si>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</si>
  <si>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</si>
  <si>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</si>
  <si>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</si>
  <si>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</si>
  <si>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</si>
  <si>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</si>
  <si>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</si>
  <si>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</si>
  <si>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</si>
  <si>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</si>
  <si>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</si>
  <si>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</si>
  <si>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</si>
  <si>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</si>
  <si>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</si>
  <si>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</si>
  <si>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</si>
  <si>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</si>
  <si>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</si>
  <si>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</si>
  <si>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</si>
  <si>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</si>
  <si>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</si>
  <si>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</si>
  <si>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</si>
  <si>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</si>
  <si>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</si>
  <si>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</si>
  <si>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</si>
  <si>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</si>
  <si>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</si>
  <si>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</si>
  <si>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</si>
  <si>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</si>
  <si>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</si>
  <si>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</si>
  <si>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</si>
  <si>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</si>
  <si>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</si>
  <si>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</si>
  <si>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</si>
  <si>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</si>
  <si>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</si>
  <si>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</si>
  <si>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</si>
  <si>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</si>
  <si>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</si>
  <si>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</si>
  <si>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</si>
  <si>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</si>
  <si>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</si>
  <si>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</si>
  <si>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</si>
  <si>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</si>
  <si>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</si>
  <si>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</si>
  <si>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</si>
  <si>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</si>
  <si>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</si>
  <si>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</si>
  <si>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</si>
  <si>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</si>
  <si>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</si>
  <si>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</si>
  <si>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</si>
  <si>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</si>
  <si>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</si>
  <si>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</si>
  <si>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</si>
  <si>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</si>
  <si>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</si>
  <si>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</si>
  <si>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</si>
  <si>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</si>
  <si>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</si>
  <si>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</si>
  <si>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</si>
  <si>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</si>
  <si>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</si>
  <si>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</si>
  <si>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</si>
  <si>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</si>
  <si>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</si>
  <si>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</si>
  <si>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</si>
  <si>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</si>
  <si>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</si>
  <si>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</si>
  <si>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</si>
  <si>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</si>
  <si>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</si>
  <si>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</si>
  <si>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</si>
  <si>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</si>
  <si>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</si>
  <si>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</si>
  <si>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</si>
  <si>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</si>
  <si>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</si>
  <si>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</si>
  <si>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</si>
  <si>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</si>
  <si>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</si>
  <si>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</si>
  <si>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</si>
  <si>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</si>
  <si>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</si>
  <si>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</si>
  <si>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</si>
  <si>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</si>
  <si>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</si>
  <si>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</si>
  <si>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</si>
  <si>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</si>
  <si>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</si>
  <si>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</si>
  <si>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</si>
  <si>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</si>
  <si>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</si>
  <si>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</si>
  <si>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</si>
  <si>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</si>
  <si>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</si>
  <si>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</si>
  <si>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</si>
  <si>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</si>
  <si>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</si>
  <si>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</si>
  <si>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</si>
  <si>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</si>
  <si>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</si>
  <si>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</si>
  <si>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</si>
  <si>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</si>
  <si>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</si>
  <si>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</si>
  <si>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</si>
  <si>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</si>
  <si>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</si>
  <si>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</si>
  <si>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</si>
  <si>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</si>
  <si>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</si>
  <si>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</si>
  <si>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</si>
  <si>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</si>
  <si>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</si>
  <si>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</si>
  <si>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</si>
  <si>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</si>
  <si>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</si>
  <si>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</si>
  <si>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</si>
  <si>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</si>
  <si>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</si>
  <si>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</si>
  <si>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</si>
  <si>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</si>
  <si>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</si>
  <si>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</si>
  <si>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</si>
  <si>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</si>
  <si>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</si>
  <si>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</si>
  <si>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</si>
  <si>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</si>
  <si>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</si>
  <si>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</si>
  <si>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</si>
  <si>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</si>
  <si>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</si>
  <si>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</si>
  <si>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</si>
  <si>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</si>
  <si>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</si>
  <si>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</si>
  <si>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</si>
  <si>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</si>
  <si>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</si>
  <si>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</si>
  <si>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</si>
  <si>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</si>
  <si>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</si>
  <si>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</si>
  <si>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</si>
  <si>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</si>
  <si>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</si>
  <si>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</si>
  <si>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</si>
  <si>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</si>
  <si>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</si>
  <si>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</si>
  <si>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</si>
  <si>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</si>
  <si>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</si>
  <si>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</si>
  <si>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</si>
  <si>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</si>
  <si>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</si>
  <si>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</si>
  <si>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</si>
  <si>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</si>
  <si>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</si>
  <si>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</si>
  <si>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</si>
  <si>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</si>
  <si>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</si>
  <si>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</si>
  <si>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</si>
  <si>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</si>
  <si>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</si>
  <si>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</si>
  <si>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</si>
  <si>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</si>
  <si>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</si>
  <si>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</si>
  <si>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</si>
  <si>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</si>
  <si>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</si>
  <si>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</si>
  <si>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</si>
  <si>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</si>
  <si>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</si>
  <si>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</si>
  <si>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</si>
  <si>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</si>
  <si>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</si>
  <si>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</si>
  <si>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</si>
  <si>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</si>
  <si>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</si>
  <si>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</si>
  <si>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</si>
  <si>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</si>
  <si>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</si>
  <si>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</si>
  <si>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</si>
  <si>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</si>
  <si>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</si>
  <si>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</si>
  <si>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</si>
  <si>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</si>
  <si>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</si>
  <si>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</si>
  <si>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</si>
  <si>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</si>
  <si>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</si>
  <si>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</si>
  <si>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</si>
  <si>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</si>
  <si>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</si>
  <si>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</si>
  <si>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</si>
  <si>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</si>
  <si>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</si>
  <si>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</si>
  <si>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</si>
  <si>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</si>
  <si>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</si>
  <si>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</si>
  <si>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</si>
  <si>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</si>
  <si>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</si>
  <si>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</si>
  <si>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</si>
  <si>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</si>
  <si>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</si>
  <si>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</si>
  <si>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</si>
  <si>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</si>
  <si>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</si>
  <si>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</si>
  <si>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</si>
  <si>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</si>
  <si>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</si>
  <si>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</si>
  <si>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</si>
  <si>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</si>
  <si>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</si>
  <si>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</si>
  <si>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</si>
  <si>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</si>
  <si>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</si>
  <si>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</si>
  <si>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</si>
  <si>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</si>
  <si>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</si>
  <si>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</si>
  <si>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</si>
  <si>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</si>
  <si>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</si>
  <si>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</si>
  <si>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</si>
  <si>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</si>
  <si>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</si>
  <si>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</si>
  <si>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</si>
  <si>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</si>
  <si>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</si>
  <si>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</si>
  <si>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</si>
  <si>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</si>
  <si>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</si>
  <si>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</si>
  <si>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</si>
  <si>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</si>
  <si>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</si>
  <si>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</si>
  <si>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</si>
  <si>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</si>
  <si>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</si>
  <si>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</si>
  <si>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</si>
  <si>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</si>
  <si>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</si>
  <si>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</si>
  <si>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</si>
  <si>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</si>
  <si>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</si>
  <si>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</si>
  <si>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</si>
  <si>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</si>
  <si>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</si>
  <si>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</si>
  <si>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</si>
  <si>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</si>
  <si>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</si>
  <si>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</si>
  <si>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</si>
  <si>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</si>
  <si>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</si>
  <si>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</si>
  <si>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</si>
  <si>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</si>
  <si>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</si>
  <si>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</si>
  <si>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</si>
  <si>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</si>
  <si>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</si>
  <si>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</si>
  <si>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</si>
  <si>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</si>
  <si>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</si>
  <si>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</si>
  <si>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</si>
  <si>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</si>
  <si>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</si>
  <si>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</si>
  <si>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</si>
  <si>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</si>
  <si>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</si>
  <si>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</si>
  <si>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</si>
  <si>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</si>
  <si>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</si>
  <si>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</si>
  <si>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</si>
  <si>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</si>
  <si>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</si>
  <si>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</si>
  <si>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</si>
  <si>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</si>
  <si>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</si>
  <si>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</si>
  <si>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</si>
  <si>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</si>
  <si>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</si>
  <si>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</si>
  <si>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</si>
  <si>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</si>
  <si>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</si>
  <si>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</si>
  <si>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</si>
  <si>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</si>
  <si>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</si>
  <si>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</si>
  <si>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</si>
  <si>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</si>
  <si>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</si>
  <si>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</si>
  <si>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</si>
  <si>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</si>
  <si>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</si>
  <si>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</si>
  <si>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</si>
  <si>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</si>
  <si>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</si>
  <si>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</si>
  <si>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</si>
  <si>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</si>
  <si>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</si>
  <si>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</si>
  <si>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</si>
  <si>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</si>
  <si>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</si>
  <si>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</si>
  <si>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</si>
  <si>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</si>
  <si>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</si>
  <si>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</si>
  <si>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</si>
  <si>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</si>
  <si>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</si>
  <si>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</si>
  <si>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</si>
  <si>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</si>
  <si>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</si>
  <si>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</si>
  <si>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</si>
  <si>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</si>
  <si>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</si>
  <si>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</si>
  <si>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</si>
  <si>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</si>
  <si>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</si>
  <si>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</si>
  <si>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</si>
  <si>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</si>
  <si>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</si>
  <si>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</si>
  <si>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</si>
  <si>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</si>
  <si>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</si>
  <si>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</si>
  <si>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</si>
  <si>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</si>
  <si>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</si>
  <si>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</si>
  <si>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</si>
  <si>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</si>
  <si>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</si>
  <si>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</si>
  <si>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</si>
  <si>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</si>
  <si>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</si>
  <si>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</si>
  <si>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</si>
  <si>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</si>
  <si>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</si>
  <si>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</si>
  <si>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</si>
  <si>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</si>
  <si>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</si>
  <si>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</si>
  <si>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</si>
  <si>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</si>
  <si>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</si>
  <si>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</si>
  <si>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</si>
  <si>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</si>
  <si>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</si>
  <si>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</si>
  <si>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</si>
  <si>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</si>
  <si>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</si>
  <si>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</si>
  <si>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</si>
  <si>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</si>
  <si>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</si>
  <si>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</si>
  <si>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</si>
  <si>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</si>
  <si>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</si>
  <si>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</si>
  <si>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</si>
  <si>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</si>
  <si>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</si>
  <si>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</si>
  <si>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</si>
  <si>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</si>
  <si>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</si>
  <si>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</si>
  <si>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</si>
  <si>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</si>
  <si>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</si>
  <si>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</si>
  <si>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</si>
  <si>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</si>
  <si>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</si>
  <si>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</si>
  <si>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</si>
  <si>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</si>
  <si>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</si>
  <si>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</si>
  <si>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</si>
  <si>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</si>
  <si>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</si>
  <si>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</si>
  <si>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</si>
  <si>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</si>
  <si>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</si>
  <si>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</si>
  <si>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</si>
  <si>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</si>
  <si>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</si>
  <si>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</si>
  <si>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</si>
  <si>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</si>
  <si>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</si>
  <si>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</si>
  <si>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</si>
  <si>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</si>
  <si>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</si>
  <si>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</si>
  <si>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</si>
  <si>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</si>
  <si>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</si>
  <si>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</si>
  <si>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</si>
  <si>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</si>
  <si>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</si>
  <si>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</si>
  <si>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</si>
  <si>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</si>
  <si>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</si>
  <si>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</si>
  <si>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</si>
  <si>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</si>
  <si>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</si>
  <si>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</si>
  <si>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</si>
  <si>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</si>
  <si>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</si>
  <si>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</si>
  <si>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</si>
  <si>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</si>
  <si>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</si>
  <si>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</si>
  <si>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</si>
  <si>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</si>
  <si>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</si>
  <si>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</si>
  <si>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</si>
  <si>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</si>
  <si>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</si>
  <si>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</si>
  <si>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</si>
  <si>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</si>
  <si>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</si>
  <si>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</si>
  <si>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</si>
  <si>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</si>
  <si>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</si>
  <si>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</si>
  <si>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</si>
  <si>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</si>
  <si>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</si>
  <si>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</si>
  <si>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</si>
  <si>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</si>
  <si>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</si>
  <si>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</si>
  <si>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</si>
  <si>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</si>
  <si>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</si>
  <si>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</si>
  <si>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</si>
  <si>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</si>
  <si>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</si>
  <si>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</si>
  <si>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</si>
  <si>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</si>
  <si>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</si>
  <si>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</si>
  <si>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</si>
  <si>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</si>
  <si>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</si>
  <si>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</si>
  <si>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</si>
  <si>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</si>
  <si>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</si>
  <si>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</si>
  <si>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</si>
  <si>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</si>
  <si>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</si>
  <si>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</si>
  <si>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</si>
  <si>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</si>
  <si>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</si>
  <si>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</si>
  <si>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</si>
  <si>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</si>
  <si>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</si>
  <si>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</si>
  <si>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</si>
  <si>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</si>
  <si>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</si>
  <si>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</si>
  <si>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</si>
  <si>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</si>
  <si>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</si>
  <si>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</si>
  <si>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</si>
  <si>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</si>
  <si>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</si>
  <si>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</si>
  <si>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</si>
  <si>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</si>
  <si>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</si>
  <si>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</si>
  <si>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</si>
  <si>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</si>
  <si>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</si>
  <si>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</si>
  <si>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</si>
  <si>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</si>
  <si>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</si>
  <si>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</si>
  <si>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</si>
  <si>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</si>
  <si>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</si>
  <si>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</si>
  <si>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</si>
  <si>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</si>
  <si>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</si>
  <si>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</si>
  <si>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</si>
  <si>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</si>
  <si>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</si>
  <si>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</si>
  <si>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</si>
  <si>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</si>
  <si>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</si>
  <si>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</si>
  <si>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</si>
  <si>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</si>
  <si>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</si>
  <si>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</si>
  <si>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</si>
  <si>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</si>
  <si>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</si>
  <si>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</si>
  <si>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</si>
  <si>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</si>
  <si>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</si>
  <si>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</si>
  <si>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</si>
  <si>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</si>
  <si>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</si>
  <si>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</si>
  <si>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</si>
  <si>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</si>
  <si>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</si>
  <si>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</si>
  <si>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</si>
  <si>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</si>
  <si>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</si>
  <si>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</si>
  <si>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</si>
  <si>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</si>
  <si>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</si>
  <si>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</si>
  <si>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</si>
  <si>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</si>
  <si>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</si>
  <si>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</si>
  <si>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</si>
  <si>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</si>
  <si>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</si>
  <si>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</si>
  <si>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</si>
  <si>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</si>
  <si>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</si>
  <si>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</si>
  <si>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</si>
  <si>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</si>
  <si>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</si>
  <si>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</si>
  <si>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</si>
  <si>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</si>
  <si>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</si>
  <si>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</si>
  <si>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</si>
  <si>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</si>
  <si>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</si>
  <si>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</si>
  <si>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</si>
  <si>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</si>
  <si>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</si>
  <si>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</si>
  <si>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</si>
  <si>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</si>
  <si>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</si>
  <si>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</si>
  <si>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</si>
  <si>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</si>
  <si>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</si>
  <si>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</si>
  <si>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</si>
  <si>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</si>
  <si>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</si>
  <si>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</si>
  <si>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</si>
  <si>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</si>
  <si>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</si>
  <si>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</si>
  <si>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</si>
  <si>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</si>
  <si>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</si>
  <si>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</si>
  <si>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</si>
  <si>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</si>
  <si>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</si>
  <si>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</si>
  <si>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</si>
  <si>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</si>
  <si>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</si>
  <si>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</si>
  <si>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</si>
  <si>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</si>
  <si>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</si>
  <si>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</si>
  <si>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</si>
  <si>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</si>
  <si>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</si>
  <si>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</si>
  <si>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</si>
  <si>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</si>
  <si>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</si>
  <si>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</si>
  <si>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</si>
  <si>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</si>
  <si>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</si>
  <si>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</si>
  <si>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</si>
  <si>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</si>
  <si>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</si>
  <si>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</si>
  <si>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</si>
  <si>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</si>
  <si>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</si>
  <si>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</si>
  <si>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</si>
  <si>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</si>
  <si>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</si>
  <si>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</si>
  <si>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</si>
  <si>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</si>
  <si>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</si>
  <si>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</si>
  <si>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</si>
  <si>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</si>
  <si>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</si>
  <si>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</si>
  <si>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</si>
  <si>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</si>
  <si>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</si>
  <si>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</si>
  <si>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</si>
  <si>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</si>
  <si>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</si>
  <si>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</si>
  <si>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</si>
  <si>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</si>
  <si>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</si>
  <si>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</si>
  <si>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</si>
  <si>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</si>
  <si>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</si>
  <si>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</si>
  <si>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</si>
  <si>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</si>
  <si>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</si>
  <si>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</si>
  <si>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</si>
  <si>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</si>
  <si>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</si>
  <si>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</si>
  <si>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</si>
  <si>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</si>
  <si>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</si>
  <si>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</si>
  <si>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</si>
  <si>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</si>
  <si>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</si>
  <si>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</si>
  <si>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</si>
  <si>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</si>
  <si>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</si>
  <si>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</si>
  <si>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</si>
  <si>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</si>
  <si>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</si>
  <si>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</si>
  <si>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</si>
  <si>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</si>
  <si>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</si>
  <si>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</si>
  <si>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</si>
  <si>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</si>
  <si>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</si>
  <si>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</si>
  <si>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</si>
  <si>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</si>
  <si>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</si>
  <si>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</si>
  <si>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</si>
  <si>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</si>
  <si>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</si>
  <si>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</si>
  <si>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</si>
  <si>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</si>
  <si>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</si>
  <si>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</si>
  <si>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</si>
  <si>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</si>
  <si>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</si>
  <si>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</si>
  <si>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</si>
  <si>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</si>
  <si>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</si>
  <si>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</si>
  <si>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</si>
  <si>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</si>
  <si>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</si>
  <si>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</si>
  <si>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</si>
  <si>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</si>
  <si>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</si>
  <si>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</si>
  <si>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</si>
  <si>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</si>
  <si>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</si>
  <si>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</si>
  <si>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</si>
  <si>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</si>
  <si>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</si>
  <si>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</si>
  <si>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</si>
  <si>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</si>
  <si>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</si>
  <si>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</si>
  <si>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</si>
  <si>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</si>
  <si>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</si>
  <si>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</si>
  <si>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</si>
  <si>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</si>
  <si>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</si>
  <si>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</si>
  <si>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</si>
  <si>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</si>
  <si>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</si>
  <si>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</si>
  <si>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</si>
  <si>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</si>
  <si>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</si>
  <si>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</si>
  <si>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</si>
  <si>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</si>
  <si>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</si>
  <si>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</si>
  <si>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</si>
  <si>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</si>
  <si>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</si>
  <si>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</si>
  <si>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</si>
  <si>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</si>
  <si>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</si>
  <si>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</si>
  <si>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</si>
  <si>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</si>
  <si>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</si>
  <si>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</si>
  <si>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</si>
  <si>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</si>
  <si>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</si>
  <si>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</si>
  <si>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</si>
  <si>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</si>
  <si>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</si>
  <si>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</si>
  <si>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</si>
  <si>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</si>
  <si>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</si>
  <si>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</si>
  <si>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</si>
  <si>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</si>
  <si>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</si>
  <si>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</si>
  <si>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</si>
  <si>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</si>
  <si>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</si>
  <si>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</si>
  <si>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</si>
  <si>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</si>
  <si>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</si>
  <si>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</si>
  <si>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</si>
  <si>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</si>
  <si>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</si>
  <si>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</si>
  <si>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</si>
  <si>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</si>
  <si>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</si>
  <si>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</si>
  <si>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</si>
  <si>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</si>
  <si>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</si>
  <si>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</si>
  <si>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</si>
  <si>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</si>
  <si>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</si>
  <si>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</si>
  <si>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</si>
  <si>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</si>
  <si>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</si>
  <si>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</si>
  <si>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</si>
  <si>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</si>
  <si>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</si>
  <si>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</si>
  <si>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</si>
  <si>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</si>
  <si>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</si>
  <si>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</si>
  <si>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</si>
  <si>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</si>
  <si>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</si>
  <si>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</si>
  <si>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</si>
  <si>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</si>
  <si>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</si>
  <si>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</si>
  <si>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</si>
  <si>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</si>
  <si>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</si>
  <si>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</si>
  <si>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</si>
  <si>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</si>
  <si>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</si>
  <si>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</si>
  <si>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</si>
  <si>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</si>
  <si>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</si>
  <si>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</si>
  <si>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</si>
  <si>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</si>
  <si>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</si>
  <si>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</si>
  <si>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</si>
  <si>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</si>
  <si>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</si>
  <si>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</si>
  <si>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</si>
  <si>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</si>
  <si>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</si>
  <si>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</si>
  <si>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</si>
  <si>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</si>
  <si>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</si>
  <si>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</si>
  <si>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</si>
  <si>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</si>
  <si>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</si>
  <si>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</si>
  <si>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</si>
  <si>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</si>
  <si>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</si>
  <si>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</si>
  <si>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</si>
  <si>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</si>
  <si>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</si>
  <si>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</si>
  <si>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</si>
  <si>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</si>
  <si>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</si>
  <si>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</si>
  <si>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</si>
  <si>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</si>
  <si>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</si>
  <si>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</si>
  <si>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</si>
  <si>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</si>
  <si>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</si>
  <si>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</si>
  <si>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</si>
  <si>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</si>
  <si>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</si>
  <si>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</si>
  <si>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</si>
  <si>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</si>
  <si>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</si>
  <si>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</si>
  <si>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</si>
  <si>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</si>
  <si>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</si>
  <si>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</si>
  <si>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</si>
  <si>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</si>
  <si>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</si>
  <si>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</si>
  <si>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</si>
  <si>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</si>
  <si>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</si>
  <si>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</si>
  <si>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</si>
  <si>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</si>
  <si>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</si>
  <si>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</si>
  <si>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</si>
  <si>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</si>
  <si>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</si>
  <si>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</si>
  <si>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</si>
  <si>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</si>
  <si>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</si>
  <si>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</si>
  <si>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</si>
  <si>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</si>
  <si>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</si>
  <si>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</si>
  <si>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</si>
  <si>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</si>
  <si>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</si>
  <si>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</si>
  <si>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</si>
  <si>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</si>
  <si>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</si>
  <si>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</si>
  <si>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</si>
  <si>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</si>
  <si>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</si>
  <si>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</si>
  <si>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</si>
  <si>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</si>
  <si>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</si>
  <si>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</si>
  <si>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</si>
  <si>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</si>
  <si>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</si>
  <si>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</si>
  <si>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</si>
  <si>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</si>
  <si>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</si>
  <si>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</si>
  <si>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</si>
  <si>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</si>
  <si>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</si>
  <si>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</si>
  <si>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</si>
  <si>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</si>
  <si>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</si>
  <si>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</si>
  <si>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</si>
  <si>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</si>
  <si>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</si>
  <si>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</si>
  <si>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</si>
  <si>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</si>
  <si>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</si>
  <si>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</si>
  <si>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</si>
  <si>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</si>
  <si>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</si>
  <si>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</si>
  <si>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</si>
  <si>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</si>
  <si>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</si>
  <si>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</si>
  <si>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</si>
  <si>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</si>
  <si>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</si>
  <si>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</si>
  <si>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</si>
  <si>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</si>
  <si>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</si>
  <si>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</si>
  <si>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</si>
  <si>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</si>
  <si>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</si>
  <si>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</si>
  <si>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</si>
  <si>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</si>
  <si>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</si>
  <si>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</si>
  <si>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</si>
  <si>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</si>
  <si>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</si>
  <si>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</si>
  <si>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</si>
  <si>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</si>
  <si>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</si>
  <si>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</si>
  <si>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</si>
  <si>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</si>
  <si>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</si>
  <si>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</si>
  <si>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</si>
  <si>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</si>
  <si>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</si>
  <si>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</si>
  <si>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</si>
  <si>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</si>
  <si>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</si>
  <si>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</si>
  <si>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</si>
  <si>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</si>
  <si>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</si>
  <si>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</si>
  <si>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</si>
  <si>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</si>
  <si>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</si>
  <si>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</si>
  <si>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</si>
  <si>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</si>
  <si>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</si>
  <si>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</si>
  <si>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</si>
  <si>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</si>
  <si>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</si>
  <si>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</si>
  <si>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</si>
  <si>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</si>
  <si>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</si>
  <si>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</si>
  <si>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</si>
  <si>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</si>
  <si>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</si>
  <si>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</si>
  <si>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</si>
  <si>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</si>
  <si>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</si>
  <si>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</si>
  <si>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</si>
  <si>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</si>
  <si>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</si>
  <si>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</si>
  <si>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</si>
  <si>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</si>
  <si>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</si>
  <si>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</si>
  <si>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</si>
  <si>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</si>
  <si>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</si>
  <si>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</si>
  <si>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</si>
  <si>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</si>
  <si>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</si>
  <si>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</si>
  <si>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</si>
  <si>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</si>
  <si>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</si>
  <si>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</si>
  <si>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</si>
  <si>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</si>
  <si>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</si>
  <si>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</si>
  <si>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</si>
  <si>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</si>
  <si>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</si>
  <si>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</si>
  <si>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</si>
  <si>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</si>
  <si>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</si>
  <si>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</si>
  <si>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</si>
  <si>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</si>
  <si>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</si>
  <si>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</si>
  <si>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</si>
  <si>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</si>
  <si>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</si>
  <si>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</si>
  <si>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</si>
  <si>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</si>
  <si>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</si>
  <si>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</si>
  <si>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</si>
  <si>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</si>
  <si>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</si>
  <si>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</si>
  <si>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</si>
  <si>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</si>
  <si>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</si>
  <si>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</si>
  <si>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</si>
  <si>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</si>
  <si>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</si>
  <si>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</si>
  <si>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</si>
  <si>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</si>
  <si>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</si>
  <si>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</si>
  <si>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</si>
  <si>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</si>
  <si>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</si>
  <si>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</si>
  <si>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</si>
  <si>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</si>
  <si>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</si>
  <si>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</si>
  <si>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</si>
  <si>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</si>
  <si>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</si>
  <si>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</si>
  <si>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</si>
  <si>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</si>
  <si>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</si>
  <si>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</si>
  <si>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</si>
  <si>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</si>
  <si>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</si>
  <si>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</si>
  <si>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</si>
  <si>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</si>
  <si>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</si>
  <si>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</si>
  <si>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</si>
  <si>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</si>
  <si>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</si>
  <si>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</si>
  <si>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</si>
  <si>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</si>
  <si>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</si>
  <si>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</si>
  <si>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</si>
  <si>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</si>
  <si>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</si>
  <si>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</si>
  <si>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</si>
  <si>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</si>
  <si>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</si>
  <si>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</si>
  <si>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</si>
  <si>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</si>
  <si>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</si>
  <si>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</si>
  <si>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</si>
  <si>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</si>
  <si>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</si>
  <si>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</si>
  <si>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</si>
  <si>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</si>
  <si>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</si>
  <si>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</si>
  <si>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</si>
  <si>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</si>
  <si>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</si>
  <si>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</si>
  <si>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</si>
  <si>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</si>
  <si>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</si>
  <si>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</si>
  <si>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</si>
  <si>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</si>
  <si>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</si>
  <si>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</si>
  <si>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</si>
  <si>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</si>
  <si>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</si>
  <si>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</si>
  <si>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</si>
  <si>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</si>
  <si>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</si>
  <si>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</si>
  <si>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</si>
  <si>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</si>
  <si>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</si>
  <si>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</si>
  <si>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</si>
  <si>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</si>
  <si>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</si>
  <si>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</si>
  <si>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</si>
  <si>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</si>
  <si>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</si>
  <si>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</si>
  <si>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</si>
  <si>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</si>
  <si>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</si>
  <si>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</si>
  <si>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</si>
  <si>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</si>
  <si>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</si>
  <si>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</si>
  <si>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</si>
  <si>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</si>
  <si>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</si>
  <si>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</si>
  <si>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</si>
  <si>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</si>
  <si>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</si>
  <si>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</si>
  <si>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</si>
  <si>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</si>
  <si>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</si>
  <si>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</si>
  <si>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</si>
  <si>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</si>
  <si>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</si>
  <si>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</si>
  <si>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</si>
  <si>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</si>
  <si>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</si>
  <si>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</si>
  <si>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</si>
  <si>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</si>
  <si>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</si>
  <si>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</si>
  <si>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</si>
  <si>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</si>
  <si>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</si>
  <si>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</si>
  <si>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</si>
  <si>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</si>
  <si>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</si>
  <si>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</si>
  <si>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</si>
  <si>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</si>
  <si>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</si>
  <si>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</si>
  <si>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</si>
  <si>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</si>
  <si>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</si>
  <si>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</si>
  <si>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</si>
  <si>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</si>
  <si>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</si>
  <si>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</si>
  <si>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</si>
  <si>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</si>
  <si>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</si>
  <si>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</si>
  <si>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</si>
  <si>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</si>
  <si>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</si>
  <si>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</si>
  <si>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</si>
  <si>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</si>
  <si>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</si>
  <si>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</si>
  <si>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</si>
  <si>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</si>
  <si>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</si>
  <si>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</si>
  <si>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</si>
  <si>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</si>
  <si>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</si>
  <si>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</si>
  <si>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</si>
  <si>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</si>
  <si>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</si>
  <si>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</si>
  <si>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</si>
  <si>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</si>
  <si>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</si>
  <si>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</si>
  <si>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</si>
  <si>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</si>
  <si>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</si>
  <si>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</si>
  <si>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</si>
  <si>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</si>
  <si>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</si>
  <si>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</si>
  <si>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</si>
  <si>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</si>
  <si>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</si>
  <si>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</si>
  <si>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</si>
  <si>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</si>
  <si>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</si>
  <si>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</si>
  <si>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</si>
  <si>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</si>
  <si>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</si>
  <si>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</si>
  <si>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</si>
  <si>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</si>
  <si>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</si>
  <si>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</si>
  <si>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</si>
  <si>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</si>
  <si>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</si>
  <si>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</si>
  <si>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</si>
  <si>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</si>
  <si>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</si>
  <si>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</si>
  <si>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</si>
  <si>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</si>
  <si>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</si>
  <si>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</si>
  <si>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</si>
  <si>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</si>
  <si>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</si>
  <si>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</si>
  <si>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</si>
  <si>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</si>
  <si>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</si>
  <si>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</si>
  <si>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</si>
  <si>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</si>
  <si>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</si>
  <si>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</si>
  <si>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</si>
  <si>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</si>
  <si>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</si>
  <si>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</si>
  <si>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</si>
  <si>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</si>
  <si>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</si>
  <si>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</si>
  <si>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</si>
  <si>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</si>
  <si>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</si>
  <si>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</si>
  <si>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</si>
  <si>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</si>
  <si>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</si>
  <si>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</si>
  <si>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</si>
  <si>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</si>
  <si>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</si>
  <si>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</si>
  <si>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</si>
  <si>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</si>
  <si>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</si>
  <si>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</si>
  <si>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</si>
  <si>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</si>
  <si>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</si>
  <si>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</si>
  <si>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</si>
  <si>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</si>
  <si>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</si>
  <si>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</si>
  <si>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</si>
  <si>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</si>
  <si>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</si>
  <si>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</si>
  <si>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</si>
  <si>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</si>
  <si>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</si>
  <si>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</si>
  <si>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</si>
  <si>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</si>
  <si>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</si>
  <si>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</si>
  <si>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</si>
  <si>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</si>
  <si>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</si>
  <si>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</si>
  <si>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</si>
  <si>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</si>
  <si>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</si>
  <si>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</si>
  <si>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</si>
  <si>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</si>
  <si>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</si>
  <si>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</si>
  <si>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</si>
  <si>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</si>
  <si>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</si>
  <si>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</si>
  <si>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</si>
  <si>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</si>
  <si>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</si>
  <si>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</si>
  <si>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</si>
  <si>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</si>
  <si>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</si>
  <si>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</si>
  <si>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</si>
  <si>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</si>
  <si>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</si>
  <si>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</si>
  <si>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</si>
  <si>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</si>
  <si>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</si>
  <si>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</si>
  <si>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</si>
  <si>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</si>
  <si>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</si>
  <si>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</si>
  <si>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</si>
  <si>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</si>
  <si>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</si>
  <si>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</si>
  <si>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</si>
  <si>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</si>
  <si>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</si>
  <si>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</si>
  <si>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</si>
  <si>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</si>
  <si>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</si>
  <si>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</si>
  <si>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</si>
  <si>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</si>
  <si>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</si>
  <si>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</si>
  <si>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</si>
  <si>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</si>
  <si>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</si>
  <si>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</si>
  <si>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</si>
  <si>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</si>
  <si>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</si>
  <si>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</si>
  <si>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</si>
  <si>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</si>
  <si>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</si>
  <si>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</si>
  <si>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</si>
  <si>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</si>
  <si>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</si>
  <si>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</si>
  <si>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</si>
  <si>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</si>
  <si>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</si>
  <si>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</si>
  <si>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</si>
  <si>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</si>
  <si>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</si>
  <si>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</si>
  <si>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</si>
  <si>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</si>
  <si>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</si>
  <si>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</si>
  <si>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</si>
  <si>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</si>
  <si>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</si>
  <si>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</si>
  <si>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</si>
  <si>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</si>
  <si>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</si>
  <si>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</si>
  <si>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</si>
  <si>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</si>
  <si>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</si>
  <si>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</si>
  <si>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</si>
  <si>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</si>
  <si>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</si>
  <si>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</si>
  <si>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</si>
  <si>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</si>
  <si>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</si>
  <si>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</si>
  <si>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</si>
  <si>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</si>
  <si>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</si>
  <si>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</si>
  <si>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</si>
  <si>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</si>
  <si>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</si>
  <si>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</si>
  <si>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</si>
  <si>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</si>
  <si>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</si>
  <si>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</si>
  <si>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</si>
  <si>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</si>
  <si>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</si>
  <si>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</si>
  <si>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</si>
  <si>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</si>
  <si>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</si>
  <si>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</si>
  <si>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</si>
  <si>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</si>
  <si>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</si>
  <si>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</si>
  <si>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</si>
  <si>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</si>
  <si>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</si>
  <si>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</si>
  <si>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</si>
  <si>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</si>
  <si>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</si>
  <si>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</si>
  <si>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</si>
  <si>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</si>
  <si>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</si>
  <si>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</si>
  <si>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</si>
  <si>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</si>
  <si>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</si>
  <si>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</si>
  <si>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</si>
  <si>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</si>
  <si>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</si>
  <si>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</si>
  <si>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</si>
  <si>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</si>
  <si>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</si>
  <si>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</si>
  <si>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</si>
  <si>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</si>
  <si>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</si>
  <si>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</si>
  <si>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</si>
  <si>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</si>
  <si>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</si>
  <si>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</si>
  <si>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</si>
  <si>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</si>
  <si>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</si>
  <si>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</si>
  <si>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</si>
  <si>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</si>
  <si>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</si>
  <si>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</si>
  <si>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</si>
  <si>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</si>
  <si>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</si>
  <si>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</si>
  <si>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</si>
  <si>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</si>
  <si>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</si>
  <si>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</si>
  <si>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</si>
  <si>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</si>
  <si>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</si>
  <si>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</si>
  <si>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</si>
  <si>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</si>
  <si>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</si>
  <si>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</si>
  <si>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</si>
  <si>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</si>
  <si>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</si>
  <si>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</si>
  <si>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</si>
  <si>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</si>
  <si>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</si>
  <si>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</si>
  <si>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</si>
  <si>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</si>
  <si>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</si>
  <si>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</si>
  <si>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</si>
  <si>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</si>
  <si>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</si>
  <si>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</si>
  <si>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</si>
  <si>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</si>
  <si>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</si>
  <si>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</si>
  <si>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</si>
  <si>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</si>
  <si>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</si>
  <si>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</si>
  <si>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</si>
  <si>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</si>
  <si>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</si>
  <si>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</si>
  <si>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</si>
  <si>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</si>
  <si>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</si>
  <si>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</si>
  <si>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</si>
  <si>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</si>
  <si>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</si>
  <si>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</si>
  <si>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</si>
  <si>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</si>
  <si>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</si>
  <si>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</si>
  <si>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</si>
  <si>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</si>
  <si>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</si>
  <si>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</si>
  <si>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</si>
  <si>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</si>
  <si>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</si>
  <si>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</si>
  <si>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</si>
  <si>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</si>
  <si>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</si>
  <si>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</si>
  <si>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</si>
  <si>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</si>
  <si>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</si>
  <si>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</si>
  <si>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</si>
  <si>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</si>
  <si>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</si>
  <si>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</si>
  <si>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</si>
  <si>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</si>
  <si>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</si>
  <si>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</si>
  <si>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</si>
  <si>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</si>
  <si>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</si>
  <si>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</si>
  <si>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</si>
  <si>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</si>
  <si>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</si>
  <si>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</si>
  <si>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</si>
  <si>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</si>
  <si>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</si>
  <si>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</si>
  <si>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</si>
  <si>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</si>
  <si>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</si>
  <si>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</si>
  <si>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</si>
  <si>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</si>
  <si>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</si>
  <si>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</si>
  <si>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</si>
  <si>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</si>
  <si>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</si>
  <si>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</si>
  <si>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</si>
  <si>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</si>
  <si>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</si>
  <si>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</si>
  <si>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</si>
  <si>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</si>
  <si>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</si>
  <si>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</si>
  <si>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</si>
  <si>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</si>
  <si>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</si>
  <si>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</si>
  <si>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</si>
  <si>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</si>
  <si>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</si>
  <si>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</si>
  <si>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</si>
  <si>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</si>
  <si>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</si>
  <si>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</si>
  <si>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</si>
  <si>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</si>
  <si>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</si>
  <si>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</si>
  <si>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</si>
  <si>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</si>
  <si>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</si>
  <si>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</si>
  <si>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</si>
  <si>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</si>
  <si>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</si>
  <si>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</si>
  <si>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</si>
  <si>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</si>
  <si>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</si>
  <si>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</si>
  <si>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</si>
  <si>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</si>
  <si>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</si>
  <si>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</si>
  <si>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</si>
  <si>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</si>
  <si>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</si>
  <si>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</si>
  <si>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</si>
  <si>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</si>
  <si>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</si>
  <si>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</si>
  <si>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</si>
  <si>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</si>
  <si>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</si>
  <si>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</si>
  <si>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</si>
  <si>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</si>
  <si>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</si>
  <si>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</si>
  <si>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</si>
  <si>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</si>
  <si>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</si>
  <si>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</si>
  <si>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</si>
  <si>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</si>
  <si>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</si>
  <si>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</si>
  <si>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</si>
  <si>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</si>
  <si>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</si>
  <si>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</si>
  <si>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</si>
  <si>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</si>
  <si>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</si>
  <si>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</si>
  <si>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</si>
  <si>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</si>
  <si>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</si>
  <si>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</si>
  <si>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</si>
  <si>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</si>
  <si>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</si>
  <si>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</si>
  <si>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</si>
  <si>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</si>
  <si>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</si>
  <si>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</si>
  <si>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</si>
  <si>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</si>
  <si>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</si>
  <si>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</si>
  <si>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</si>
  <si>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</si>
  <si>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</si>
  <si>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</si>
  <si>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</si>
  <si>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</si>
  <si>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</si>
  <si>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</si>
  <si>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</si>
  <si>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</si>
  <si>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</si>
  <si>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</si>
  <si>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</si>
  <si>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</si>
  <si>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</si>
  <si>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</si>
  <si>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</si>
  <si>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</si>
  <si>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</si>
  <si>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</si>
  <si>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</si>
  <si>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</si>
  <si>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</si>
  <si>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</si>
  <si>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</si>
  <si>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</si>
  <si>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</si>
  <si>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</si>
  <si>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</si>
  <si>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</si>
  <si>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</si>
  <si>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</si>
  <si>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</si>
  <si>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</si>
  <si>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</si>
  <si>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</si>
  <si>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</si>
  <si>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</si>
  <si>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</si>
  <si>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</si>
  <si>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</si>
  <si>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</si>
  <si>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</si>
  <si>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</si>
  <si>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</si>
  <si>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</si>
  <si>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</si>
  <si>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</si>
  <si>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</si>
  <si>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</si>
  <si>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</si>
  <si>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</si>
  <si>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</si>
  <si>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</si>
  <si>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</si>
  <si>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</si>
  <si>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</si>
  <si>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</si>
  <si>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</si>
  <si>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</si>
  <si>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</si>
  <si>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</si>
  <si>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</si>
  <si>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</si>
  <si>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</si>
  <si>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</si>
  <si>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</si>
  <si>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</si>
  <si>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</si>
  <si>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</si>
  <si>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</si>
  <si>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</si>
  <si>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</si>
  <si>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</si>
  <si>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</si>
  <si>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</si>
  <si>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</si>
  <si>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</si>
  <si>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</si>
  <si>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</si>
  <si>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</si>
  <si>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</si>
  <si>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</si>
  <si>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</si>
  <si>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</si>
  <si>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</si>
  <si>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</si>
  <si>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</si>
  <si>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</si>
  <si>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</si>
  <si>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</si>
  <si>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</si>
  <si>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</si>
  <si>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</si>
  <si>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</si>
  <si>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</si>
  <si>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</si>
  <si>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</si>
  <si>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</si>
  <si>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</si>
  <si>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</si>
  <si>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</si>
  <si>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</si>
  <si>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</si>
  <si>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</si>
  <si>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</si>
  <si>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</si>
  <si>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</si>
  <si>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</si>
  <si>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</si>
  <si>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</si>
  <si>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</si>
  <si>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</si>
  <si>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</si>
  <si>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</si>
  <si>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</si>
  <si>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</si>
  <si>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</si>
  <si>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</si>
  <si>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</si>
  <si>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</si>
  <si>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</si>
  <si>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</si>
  <si>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</si>
  <si>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</si>
  <si>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</si>
  <si>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</si>
  <si>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</si>
  <si>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</si>
  <si>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</si>
  <si>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</si>
  <si>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</si>
  <si>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</si>
  <si>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</si>
  <si>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</si>
  <si>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</si>
  <si>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</si>
  <si>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</si>
  <si>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</si>
  <si>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</si>
  <si>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</si>
  <si>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</si>
  <si>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</si>
  <si>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</si>
  <si>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</si>
  <si>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</si>
  <si>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</si>
  <si>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</si>
  <si>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</si>
  <si>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</si>
  <si>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</si>
  <si>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</si>
  <si>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</si>
  <si>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</si>
  <si>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</si>
  <si>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</si>
  <si>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</si>
  <si>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</si>
  <si>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</si>
  <si>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</si>
  <si>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</si>
  <si>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</si>
  <si>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</si>
  <si>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</si>
  <si>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</si>
  <si>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</si>
  <si>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</si>
  <si>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</si>
  <si>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</si>
  <si>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</si>
  <si>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</si>
  <si>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</si>
  <si>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</si>
  <si>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</si>
  <si>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</si>
  <si>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</si>
  <si>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</si>
  <si>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</si>
  <si>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</si>
  <si>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</si>
  <si>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</si>
  <si>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</si>
  <si>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</si>
  <si>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</si>
  <si>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</si>
  <si>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</si>
  <si>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</si>
  <si>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</si>
  <si>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</si>
  <si>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</si>
  <si>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</si>
  <si>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</si>
  <si>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</si>
  <si>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</si>
  <si>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</si>
  <si>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</si>
  <si>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</si>
  <si>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</si>
  <si>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</si>
  <si>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</si>
  <si>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</si>
  <si>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</si>
  <si>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</si>
  <si>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</si>
  <si>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</si>
  <si>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</si>
  <si>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</si>
  <si>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</si>
  <si>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</si>
  <si>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</si>
  <si>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</si>
  <si>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</si>
  <si>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</si>
  <si>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</si>
  <si>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</si>
  <si>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</si>
  <si>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</si>
  <si>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</si>
  <si>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</si>
  <si>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</si>
  <si>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</si>
  <si>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</si>
  <si>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</si>
  <si>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</si>
  <si>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</si>
  <si>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</si>
  <si>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</si>
  <si>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</si>
  <si>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</si>
  <si>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</si>
  <si>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</si>
  <si>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</si>
  <si>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</si>
  <si>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</si>
  <si>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</si>
  <si>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</si>
  <si>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</si>
  <si>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</si>
  <si>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</si>
  <si>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</si>
  <si>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</si>
  <si>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</si>
  <si>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</si>
  <si>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</si>
  <si>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</si>
  <si>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</si>
  <si>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</si>
  <si>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</si>
  <si>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</si>
  <si>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</si>
  <si>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</si>
  <si>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</si>
  <si>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</si>
  <si>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</si>
  <si>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</si>
  <si>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</si>
  <si>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</si>
  <si>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</si>
  <si>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</si>
  <si>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</si>
  <si>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</si>
  <si>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</si>
  <si>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</si>
  <si>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</si>
  <si>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</si>
  <si>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</si>
  <si>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</si>
  <si>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</si>
  <si>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</si>
  <si>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</si>
  <si>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</si>
  <si>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</si>
  <si>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</si>
  <si>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</si>
  <si>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</si>
  <si>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</si>
  <si>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</si>
  <si>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</si>
  <si>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</si>
  <si>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</si>
  <si>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</si>
  <si>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</si>
  <si>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</si>
  <si>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</si>
  <si>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</si>
  <si>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</si>
  <si>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</si>
  <si>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</si>
  <si>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</si>
  <si>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</si>
  <si>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</si>
  <si>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</si>
  <si>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</si>
  <si>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</si>
  <si>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</si>
  <si>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</si>
  <si>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</si>
  <si>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</si>
  <si>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</si>
  <si>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</si>
  <si>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</si>
  <si>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</si>
  <si>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</si>
  <si>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</si>
  <si>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</si>
  <si>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</si>
  <si>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</si>
  <si>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</si>
  <si>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</si>
  <si>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</si>
  <si>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</si>
  <si>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</si>
  <si>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</si>
  <si>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</si>
  <si>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</si>
  <si>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</si>
  <si>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</si>
  <si>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</si>
  <si>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</si>
  <si>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</si>
  <si>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</si>
  <si>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</si>
  <si>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</si>
  <si>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</si>
  <si>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</si>
  <si>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</si>
  <si>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</si>
  <si>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</si>
  <si>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</si>
  <si>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</si>
  <si>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</si>
  <si>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</si>
  <si>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</si>
  <si>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</si>
  <si>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</si>
  <si>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</si>
  <si>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</si>
  <si>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</si>
  <si>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</si>
  <si>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</si>
  <si>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</si>
  <si>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</si>
  <si>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</si>
  <si>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</si>
  <si>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</si>
  <si>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</si>
  <si>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</si>
  <si>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</si>
  <si>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</si>
  <si>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</si>
  <si>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</si>
  <si>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</si>
  <si>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</si>
  <si>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</si>
  <si>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</si>
  <si>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</si>
  <si>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</si>
  <si>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</si>
  <si>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</si>
  <si>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</si>
  <si>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</si>
  <si>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</si>
  <si>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</si>
  <si>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</si>
  <si>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</si>
  <si>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</si>
  <si>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</si>
  <si>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</si>
  <si>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</si>
  <si>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</si>
  <si>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</si>
  <si>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</si>
  <si>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</si>
  <si>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</si>
  <si>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</si>
  <si>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</si>
  <si>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</si>
  <si>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</si>
  <si>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</si>
  <si>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</si>
  <si>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</si>
  <si>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</si>
  <si>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</si>
  <si>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</si>
  <si>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</si>
  <si>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</si>
  <si>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</si>
  <si>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</si>
  <si>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</si>
  <si>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</si>
  <si>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</si>
  <si>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</si>
  <si>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</si>
  <si>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</si>
  <si>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</si>
  <si>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</si>
  <si>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</si>
  <si>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</si>
  <si>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</si>
  <si>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</si>
  <si>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</si>
  <si>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</si>
  <si>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</si>
  <si>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</si>
  <si>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</si>
  <si>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</si>
  <si>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</si>
  <si>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</si>
  <si>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</si>
  <si>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</si>
  <si>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</si>
  <si>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</si>
  <si>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</si>
  <si>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</si>
  <si>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</si>
  <si>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</si>
  <si>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</si>
  <si>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</si>
  <si>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</si>
  <si>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</si>
  <si>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</si>
  <si>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</si>
  <si>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</si>
  <si>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</si>
  <si>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</si>
  <si>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</si>
  <si>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</si>
  <si>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</si>
  <si>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</si>
  <si>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</si>
  <si>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</si>
  <si>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</si>
  <si>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</si>
  <si>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</si>
  <si>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</si>
  <si>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</si>
  <si>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</si>
  <si>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</si>
  <si>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</si>
  <si>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</si>
  <si>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</si>
  <si>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</si>
  <si>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</si>
  <si>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</si>
  <si>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</si>
  <si>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</si>
  <si>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</si>
  <si>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</si>
  <si>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</si>
  <si>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</si>
  <si>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</si>
  <si>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</si>
  <si>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</si>
  <si>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</si>
  <si>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</si>
  <si>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</si>
  <si>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</si>
  <si>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</si>
  <si>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</si>
  <si>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</si>
  <si>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</si>
  <si>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</si>
  <si>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</si>
  <si>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</si>
  <si>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</si>
  <si>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</si>
  <si>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</si>
  <si>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</si>
  <si>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</si>
  <si>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</si>
  <si>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</si>
  <si>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</si>
  <si>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</si>
  <si>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</si>
  <si>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</si>
  <si>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</si>
  <si>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</si>
  <si>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</si>
  <si>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</si>
  <si>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</si>
  <si>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</si>
  <si>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</si>
  <si>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</si>
  <si>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</si>
  <si>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</si>
  <si>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</si>
  <si>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</si>
  <si>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</si>
  <si>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</si>
  <si>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</si>
  <si>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</si>
  <si>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</si>
  <si>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</si>
  <si>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</si>
  <si>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</si>
  <si>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</si>
  <si>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</si>
  <si>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</si>
  <si>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</si>
  <si>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</si>
  <si>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</si>
  <si>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</si>
  <si>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</si>
  <si>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</si>
  <si>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</si>
  <si>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</si>
  <si>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</si>
  <si>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</si>
  <si>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</si>
  <si>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</si>
  <si>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</si>
  <si>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</si>
  <si>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</si>
  <si>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</si>
  <si>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</si>
  <si>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</si>
  <si>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</si>
  <si>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</si>
  <si>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</si>
  <si>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</si>
  <si>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</si>
  <si>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</si>
  <si>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</si>
  <si>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</si>
  <si>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</si>
  <si>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</si>
  <si>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</si>
  <si>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</si>
  <si>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</si>
  <si>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</si>
  <si>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</si>
  <si>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</si>
  <si>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</si>
  <si>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</si>
  <si>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</si>
  <si>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</si>
  <si>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</si>
  <si>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</si>
  <si>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</si>
  <si>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</si>
  <si>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</si>
  <si>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</si>
  <si>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</si>
  <si>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</si>
  <si>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</si>
  <si>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</si>
  <si>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</si>
  <si>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</si>
  <si>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</si>
  <si>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</si>
  <si>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</si>
  <si>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</si>
  <si>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</si>
  <si>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</si>
  <si>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</si>
  <si>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</si>
  <si>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</si>
  <si>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</si>
  <si>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</si>
  <si>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</si>
  <si>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</si>
  <si>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</si>
  <si>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</si>
  <si>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</si>
  <si>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</si>
  <si>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</si>
  <si>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</si>
  <si>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</si>
  <si>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</si>
  <si>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</si>
  <si>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</si>
  <si>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</si>
  <si>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</si>
  <si>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</si>
  <si>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</si>
  <si>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</si>
  <si>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</si>
  <si>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</si>
  <si>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</si>
  <si>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</si>
  <si>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</si>
  <si>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</si>
  <si>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</si>
  <si>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</si>
  <si>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</si>
  <si>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</si>
  <si>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</si>
  <si>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</si>
  <si>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</si>
  <si>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</si>
  <si>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</si>
  <si>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</si>
  <si>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</si>
  <si>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</si>
  <si>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</si>
  <si>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</si>
  <si>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</si>
  <si>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</si>
  <si>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</si>
  <si>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</si>
  <si>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</si>
  <si>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</si>
  <si>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</si>
  <si>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</si>
  <si>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</si>
  <si>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</si>
  <si>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</si>
  <si>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</si>
  <si>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</si>
  <si>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</si>
  <si>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</si>
  <si>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</si>
  <si>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</si>
  <si>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</si>
  <si>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</si>
  <si>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</si>
  <si>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</si>
  <si>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</si>
  <si>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</si>
  <si>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</si>
  <si>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</si>
  <si>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</si>
  <si>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</si>
  <si>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</si>
  <si>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</si>
  <si>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</si>
  <si>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</si>
  <si>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</si>
  <si>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</si>
  <si>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</si>
  <si>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</si>
  <si>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</si>
  <si>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</si>
  <si>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</si>
  <si>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</si>
  <si>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</si>
  <si>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</si>
  <si>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</si>
  <si>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</si>
  <si>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</si>
  <si>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</si>
  <si>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</si>
  <si>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</si>
  <si>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</si>
  <si>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</si>
  <si>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</si>
  <si>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</si>
  <si>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</si>
  <si>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</si>
  <si>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</si>
  <si>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</si>
  <si>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</si>
  <si>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</si>
  <si>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</si>
  <si>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</si>
  <si>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</si>
  <si>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</si>
  <si>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</si>
  <si>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</si>
  <si>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</si>
  <si>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</si>
  <si>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</si>
  <si>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</si>
  <si>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</si>
  <si>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</si>
  <si>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</si>
  <si>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</si>
  <si>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</si>
  <si>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</si>
  <si>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</si>
  <si>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</si>
  <si>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</si>
  <si>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</si>
  <si>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</si>
  <si>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</si>
  <si>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</si>
  <si>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</si>
  <si>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</si>
  <si>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</si>
  <si>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</si>
  <si>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</si>
  <si>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</si>
  <si>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</si>
  <si>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</si>
  <si>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</si>
  <si>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</si>
  <si>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</si>
  <si>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</si>
  <si>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</si>
  <si>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</si>
  <si>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</si>
  <si>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</si>
  <si>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</si>
  <si>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</si>
  <si>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</si>
  <si>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</si>
  <si>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</si>
  <si>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</si>
  <si>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</si>
  <si>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</si>
  <si>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</si>
  <si>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</si>
  <si>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</si>
  <si>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</si>
  <si>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</si>
  <si>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</si>
  <si>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</si>
  <si>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</si>
  <si>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</si>
  <si>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</si>
  <si>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</si>
  <si>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</si>
  <si>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</si>
  <si>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</si>
  <si>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</si>
  <si>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</si>
  <si>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</si>
  <si>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</si>
  <si>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</si>
  <si>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</si>
  <si>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</si>
  <si>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</si>
  <si>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</si>
  <si>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</si>
  <si>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</si>
  <si>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</si>
  <si>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</si>
  <si>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</si>
  <si>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</si>
  <si>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</si>
  <si>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</si>
  <si>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</si>
  <si>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</si>
  <si>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</si>
  <si>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</si>
  <si>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</si>
  <si>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</si>
  <si>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</si>
  <si>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</si>
  <si>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</si>
  <si>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</si>
  <si>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</si>
  <si>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</si>
  <si>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</si>
  <si>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</si>
  <si>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</si>
  <si>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</si>
  <si>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</si>
  <si>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</si>
  <si>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</si>
  <si>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</si>
  <si>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</si>
  <si>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</si>
  <si>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</si>
  <si>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</si>
  <si>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</si>
  <si>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</si>
  <si>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</si>
  <si>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</si>
  <si>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</si>
  <si>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</si>
  <si>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</si>
  <si>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</si>
  <si>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</si>
  <si>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</si>
  <si>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</si>
  <si>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</si>
  <si>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</si>
  <si>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</si>
  <si>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</si>
  <si>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</si>
  <si>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</si>
  <si>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</si>
  <si>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</si>
  <si>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</si>
  <si>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</si>
  <si>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</si>
  <si>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</si>
  <si>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</si>
  <si>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</si>
  <si>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</si>
  <si>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</si>
  <si>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</si>
  <si>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</si>
  <si>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</si>
  <si>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</si>
  <si>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</si>
  <si>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</si>
  <si>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</si>
  <si>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</si>
  <si>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</si>
  <si>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</si>
  <si>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</si>
  <si>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</si>
  <si>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</si>
  <si>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</si>
  <si>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</si>
  <si>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</si>
  <si>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</si>
  <si>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</si>
  <si>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</si>
  <si>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</si>
  <si>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</si>
  <si>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</si>
  <si>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</si>
  <si>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</si>
  <si>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</si>
  <si>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</si>
  <si>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</si>
  <si>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</si>
  <si>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</si>
  <si>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</si>
  <si>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</si>
  <si>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</si>
  <si>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</si>
  <si>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</si>
  <si>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</si>
  <si>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</si>
  <si>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</si>
  <si>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</si>
  <si>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</si>
  <si>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</si>
  <si>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</si>
  <si>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</si>
  <si>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</si>
  <si>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</si>
  <si>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</si>
  <si>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</si>
  <si>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</si>
  <si>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</si>
  <si>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</si>
  <si>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</si>
  <si>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</si>
  <si>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</si>
  <si>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</si>
  <si>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</si>
  <si>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</si>
  <si>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</si>
  <si>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</si>
  <si>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</si>
  <si>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</si>
  <si>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</si>
  <si>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</si>
  <si>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</si>
  <si>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</si>
  <si>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</si>
  <si>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</si>
  <si>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</si>
  <si>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</si>
  <si>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</si>
  <si>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</si>
  <si>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</si>
  <si>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</si>
  <si>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</si>
  <si>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</si>
  <si>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</si>
  <si>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</si>
  <si>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</si>
  <si>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</si>
  <si>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</si>
  <si>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</si>
  <si>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</si>
  <si>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</si>
  <si>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</si>
  <si>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</si>
  <si>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</si>
  <si>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</si>
  <si>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</si>
  <si>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</si>
  <si>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</si>
  <si>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</si>
  <si>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</si>
  <si>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</si>
  <si>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</si>
  <si>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</si>
  <si>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</si>
  <si>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</si>
  <si>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</si>
  <si>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</si>
  <si>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</si>
  <si>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</si>
  <si>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</si>
  <si>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</si>
  <si>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</si>
  <si>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</si>
  <si>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</si>
  <si>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</si>
  <si>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</si>
  <si>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</si>
  <si>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</si>
  <si>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</si>
  <si>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</si>
  <si>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</si>
  <si>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</si>
  <si>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</si>
  <si>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</si>
  <si>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</si>
  <si>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</si>
  <si>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</si>
  <si>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</si>
  <si>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</si>
  <si>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</si>
  <si>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</si>
  <si>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</si>
  <si>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</si>
  <si>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</si>
  <si>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</si>
  <si>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</si>
  <si>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</si>
  <si>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</si>
  <si>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</si>
  <si>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</si>
  <si>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</si>
  <si>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</si>
  <si>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</si>
  <si>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</si>
  <si>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</si>
  <si>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</si>
  <si>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</si>
  <si>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</si>
  <si>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</si>
  <si>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</si>
  <si>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</si>
  <si>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</si>
  <si>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</si>
  <si>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</si>
  <si>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</si>
  <si>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</si>
  <si>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</si>
  <si>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</si>
  <si>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</si>
  <si>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</si>
  <si>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</si>
  <si>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</si>
  <si>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</si>
  <si>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</si>
  <si>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</si>
  <si>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</si>
  <si>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</si>
  <si>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</si>
  <si>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</si>
  <si>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</si>
  <si>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</si>
  <si>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</si>
  <si>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</si>
  <si>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</si>
  <si>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</si>
  <si>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</si>
  <si>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</si>
  <si>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</si>
  <si>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</si>
  <si>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</si>
  <si>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</si>
  <si>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</si>
  <si>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</si>
  <si>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</si>
  <si>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</si>
  <si>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</si>
  <si>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</si>
  <si>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</si>
  <si>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</si>
  <si>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</si>
  <si>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</si>
  <si>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</si>
  <si>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</si>
  <si>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</si>
  <si>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</si>
  <si>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</si>
  <si>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</si>
  <si>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</si>
  <si>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</si>
  <si>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</si>
  <si>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</si>
  <si>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</si>
  <si>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</si>
  <si>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</si>
  <si>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</si>
  <si>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</si>
  <si>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</si>
  <si>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</si>
  <si>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</si>
  <si>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</si>
  <si>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</si>
  <si>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</si>
  <si>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</si>
  <si>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</si>
  <si>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</si>
  <si>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</si>
  <si>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</si>
  <si>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</si>
  <si>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</si>
  <si>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</si>
  <si>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</si>
  <si>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</si>
  <si>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</si>
  <si>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</si>
  <si>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</si>
  <si>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</si>
  <si>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</si>
  <si>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</si>
  <si>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</si>
  <si>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</si>
  <si>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</si>
  <si>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</si>
  <si>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</si>
  <si>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</si>
  <si>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</si>
  <si>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</si>
  <si>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</si>
  <si>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</si>
  <si>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</si>
  <si>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</si>
  <si>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</si>
  <si>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</si>
  <si>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</si>
  <si>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</si>
  <si>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</si>
  <si>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</si>
  <si>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</si>
  <si>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</si>
  <si>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</si>
  <si>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</si>
  <si>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</si>
  <si>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</si>
  <si>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</si>
  <si>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</si>
  <si>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</si>
  <si>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</si>
  <si>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</si>
  <si>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</si>
  <si>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</si>
  <si>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</si>
  <si>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</si>
  <si>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</si>
  <si>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</si>
  <si>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</si>
  <si>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</si>
  <si>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</si>
  <si>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</si>
  <si>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</si>
  <si>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</si>
  <si>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</si>
  <si>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</si>
  <si>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</si>
  <si>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</si>
  <si>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</si>
  <si>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</si>
  <si>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</si>
  <si>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</si>
  <si>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</si>
  <si>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</si>
  <si>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</si>
  <si>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</si>
  <si>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</si>
  <si>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</si>
  <si>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</si>
  <si>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</si>
  <si>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</si>
  <si>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</si>
  <si>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</si>
  <si>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</si>
  <si>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</si>
  <si>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</si>
  <si>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</si>
  <si>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</si>
  <si>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</si>
  <si>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</si>
  <si>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</si>
  <si>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</si>
  <si>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</si>
  <si>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</si>
  <si>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</si>
  <si>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</si>
  <si>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</si>
  <si>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</si>
  <si>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</si>
  <si>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</si>
  <si>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</si>
  <si>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</si>
  <si>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</si>
  <si>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</si>
  <si>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</si>
  <si>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</si>
  <si>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</si>
  <si>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</si>
  <si>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</si>
  <si>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</si>
  <si>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</si>
  <si>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</si>
  <si>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</si>
  <si>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</si>
  <si>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</si>
  <si>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</si>
  <si>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</si>
  <si>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</si>
  <si>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</si>
  <si>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</si>
  <si>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</si>
  <si>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</si>
  <si>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</si>
  <si>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</si>
  <si>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</si>
  <si>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</si>
  <si>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</si>
  <si>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</si>
  <si>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</si>
  <si>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</si>
  <si>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</si>
  <si>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</si>
  <si>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</si>
  <si>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</si>
  <si>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</si>
  <si>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</si>
  <si>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</si>
  <si>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</si>
  <si>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</si>
  <si>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</si>
  <si>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</si>
  <si>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</si>
  <si>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</si>
  <si>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</si>
  <si>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</si>
  <si>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</si>
  <si>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</si>
  <si>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</si>
  <si>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</si>
  <si>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</si>
  <si>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</si>
  <si>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</si>
  <si>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</si>
  <si>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</si>
  <si>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</si>
  <si>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</si>
  <si>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</si>
  <si>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</si>
  <si>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</si>
  <si>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</si>
  <si>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</si>
  <si>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</si>
  <si>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</si>
  <si>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</si>
  <si>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</si>
  <si>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</si>
  <si>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</si>
  <si>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</si>
  <si>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</si>
  <si>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</si>
  <si>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</si>
  <si>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</si>
  <si>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</si>
  <si>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</si>
  <si>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</si>
  <si>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</si>
  <si>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</si>
  <si>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</si>
  <si>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</si>
  <si>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</si>
  <si>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</si>
  <si>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</si>
  <si>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</si>
  <si>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</si>
  <si>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</si>
  <si>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</si>
  <si>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</si>
  <si>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</si>
  <si>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</si>
  <si>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</si>
  <si>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</si>
  <si>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</si>
  <si>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</si>
  <si>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</si>
  <si>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</si>
  <si>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</si>
  <si>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</si>
  <si>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</si>
  <si>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</si>
  <si>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</si>
  <si>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</si>
  <si>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</si>
  <si>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</si>
  <si>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</si>
  <si>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</si>
  <si>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</si>
  <si>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</si>
  <si>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</si>
  <si>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</si>
  <si>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</si>
  <si>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</si>
  <si>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</si>
  <si>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</si>
  <si>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</si>
  <si>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</si>
  <si>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</si>
  <si>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</si>
  <si>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</si>
  <si>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</si>
  <si>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</si>
  <si>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</si>
  <si>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</si>
  <si>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</si>
  <si>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</si>
  <si>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</si>
  <si>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</si>
  <si>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</si>
  <si>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</si>
  <si>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</si>
  <si>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</si>
  <si>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</si>
  <si>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</si>
  <si>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</si>
  <si>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</si>
  <si>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</si>
  <si>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</si>
  <si>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</si>
  <si>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</si>
  <si>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</si>
  <si>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</si>
  <si>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</si>
  <si>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</si>
  <si>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</si>
  <si>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</si>
  <si>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</si>
  <si>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</si>
  <si>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</si>
  <si>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</si>
  <si>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</si>
  <si>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</si>
  <si>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</si>
  <si>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</si>
  <si>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</si>
  <si>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</si>
  <si>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</si>
  <si>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</si>
  <si>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</si>
  <si>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</si>
  <si>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</si>
  <si>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</si>
  <si>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</si>
  <si>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</si>
  <si>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</si>
  <si>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</si>
  <si>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</si>
  <si>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</si>
  <si>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</si>
  <si>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</si>
  <si>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</si>
  <si>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</si>
  <si>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</si>
  <si>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</si>
  <si>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</si>
  <si>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</si>
  <si>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</si>
  <si>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</si>
  <si>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</si>
  <si>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</si>
  <si>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</si>
  <si>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</si>
  <si>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</si>
  <si>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</si>
  <si>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</si>
  <si>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</si>
  <si>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</si>
  <si>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</si>
  <si>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</si>
  <si>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</si>
  <si>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</si>
  <si>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</si>
  <si>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</si>
  <si>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</si>
  <si>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</si>
  <si>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</si>
  <si>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</si>
  <si>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</si>
  <si>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</si>
  <si>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</si>
  <si>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</si>
  <si>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</si>
  <si>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</si>
  <si>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</si>
  <si>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</si>
  <si>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</si>
  <si>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</si>
  <si>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</si>
  <si>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</si>
  <si>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</si>
  <si>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</si>
  <si>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</si>
  <si>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</si>
  <si>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</si>
  <si>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</si>
  <si>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</si>
  <si>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</si>
  <si>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</si>
  <si>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</si>
  <si>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</si>
  <si>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</si>
  <si>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</si>
  <si>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</si>
  <si>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</si>
  <si>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</si>
  <si>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</si>
  <si>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</si>
  <si>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</si>
  <si>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</si>
  <si>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</si>
  <si>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</si>
  <si>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</si>
  <si>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</si>
  <si>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</si>
  <si>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</si>
  <si>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</si>
  <si>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</si>
  <si>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</si>
  <si>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</si>
  <si>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</si>
  <si>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</si>
  <si>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</si>
  <si>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</si>
  <si>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</si>
  <si>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</si>
  <si>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</si>
  <si>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</si>
  <si>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</si>
  <si>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</si>
  <si>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</si>
  <si>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</si>
  <si>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</si>
  <si>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</si>
  <si>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</si>
  <si>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</si>
  <si>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</si>
  <si>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</si>
  <si>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</si>
  <si>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</si>
  <si>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</si>
  <si>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</si>
  <si>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</si>
  <si>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</si>
  <si>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</si>
  <si>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</si>
  <si>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</si>
  <si>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</si>
  <si>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</si>
  <si>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</si>
  <si>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</si>
  <si>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</si>
  <si>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</si>
  <si>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</si>
  <si>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</si>
  <si>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</si>
  <si>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</si>
  <si>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</si>
  <si>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</si>
  <si>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</si>
  <si>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</si>
  <si>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</si>
  <si>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</si>
  <si>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</si>
  <si>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</si>
  <si>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</si>
  <si>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</si>
  <si>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</si>
  <si>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</si>
  <si>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</si>
  <si>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</si>
  <si>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</si>
  <si>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</si>
  <si>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</si>
  <si>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</si>
  <si>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</si>
  <si>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</si>
  <si>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</si>
  <si>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</si>
  <si>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</si>
  <si>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</si>
  <si>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</si>
  <si>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</si>
  <si>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</si>
  <si>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</si>
  <si>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</si>
  <si>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</si>
  <si>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</si>
  <si>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</si>
  <si>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</si>
  <si>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</si>
  <si>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</si>
  <si>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</si>
  <si>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</si>
  <si>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</si>
  <si>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</si>
  <si>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</si>
  <si>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</si>
  <si>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</si>
  <si>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</si>
  <si>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</si>
  <si>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</si>
  <si>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</si>
  <si>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</si>
  <si>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</si>
  <si>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</si>
  <si>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</si>
  <si>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</si>
  <si>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</si>
  <si>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</si>
  <si>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</si>
  <si>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</si>
  <si>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</si>
  <si>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</si>
  <si>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</si>
  <si>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</si>
  <si>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</si>
  <si>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</si>
  <si>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</si>
  <si>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</si>
  <si>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</si>
  <si>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</si>
  <si>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</si>
  <si>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</si>
  <si>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</si>
  <si>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</si>
  <si>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</si>
  <si>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</si>
  <si>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</si>
  <si>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</si>
  <si>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</si>
  <si>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</si>
  <si>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</si>
  <si>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</si>
  <si>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</si>
  <si>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</si>
  <si>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</si>
  <si>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</si>
  <si>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</si>
  <si>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</si>
  <si>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</si>
  <si>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</si>
  <si>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</si>
  <si>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</si>
  <si>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</si>
  <si>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</si>
  <si>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</si>
  <si>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</si>
  <si>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</si>
  <si>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</si>
  <si>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</si>
  <si>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</si>
  <si>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</si>
  <si>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</si>
  <si>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</si>
  <si>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</si>
  <si>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</si>
  <si>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</si>
  <si>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</si>
  <si>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</si>
  <si>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</si>
  <si>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</si>
  <si>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</si>
  <si>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</si>
  <si>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</si>
  <si>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</si>
  <si>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</si>
  <si>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</si>
  <si>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</si>
  <si>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</si>
  <si>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</si>
  <si>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</si>
  <si>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</si>
  <si>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</si>
  <si>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</si>
  <si>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</si>
  <si>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</si>
  <si>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</si>
  <si>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</si>
  <si>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</si>
  <si>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</si>
  <si>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</si>
  <si>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</si>
  <si>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</si>
  <si>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</si>
  <si>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</si>
  <si>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</si>
  <si>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</si>
  <si>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</si>
  <si>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</si>
  <si>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</si>
  <si>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</si>
  <si>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</si>
  <si>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</si>
  <si>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</si>
  <si>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</si>
  <si>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</si>
  <si>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</si>
  <si>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</si>
  <si>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</si>
  <si>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</si>
  <si>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</si>
  <si>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</si>
  <si>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</si>
  <si>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</si>
  <si>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</si>
  <si>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</si>
  <si>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</si>
  <si>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</si>
  <si>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</si>
  <si>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</si>
  <si>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</si>
  <si>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</si>
  <si>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</si>
  <si>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</si>
  <si>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</si>
  <si>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</si>
  <si>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</si>
  <si>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</si>
  <si>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</si>
  <si>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</si>
  <si>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</si>
  <si>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</si>
  <si>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</si>
  <si>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</si>
  <si>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</si>
  <si>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</si>
  <si>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</si>
  <si>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</si>
  <si>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</si>
  <si>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</si>
  <si>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</si>
  <si>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</si>
  <si>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</si>
  <si>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</si>
  <si>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</si>
  <si>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</si>
  <si>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</si>
  <si>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</si>
  <si>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</si>
  <si>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</si>
  <si>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</si>
  <si>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</si>
  <si>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</si>
  <si>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</si>
  <si>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</si>
  <si>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</si>
  <si>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</si>
  <si>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</si>
  <si>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</si>
  <si>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</si>
  <si>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</si>
  <si>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</si>
  <si>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</si>
  <si>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</si>
  <si>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</si>
  <si>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</si>
  <si>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</si>
  <si>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</si>
  <si>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</si>
  <si>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</si>
  <si>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</si>
  <si>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</si>
  <si>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</si>
  <si>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</si>
  <si>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</si>
  <si>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</si>
  <si>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</si>
  <si>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</si>
  <si>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</si>
  <si>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</si>
  <si>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</si>
  <si>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</si>
  <si>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</si>
  <si>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</si>
  <si>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</si>
  <si>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</si>
  <si>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</si>
  <si>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</si>
  <si>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</si>
  <si>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</si>
  <si>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</si>
  <si>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</si>
  <si>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</si>
  <si>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</si>
  <si>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</si>
  <si>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</si>
  <si>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</si>
  <si>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</si>
  <si>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</si>
  <si>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</si>
  <si>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</si>
  <si>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</si>
  <si>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</si>
  <si>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</si>
  <si>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</si>
  <si>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</si>
  <si>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</si>
  <si>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</si>
  <si>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</si>
  <si>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</si>
  <si>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</si>
  <si>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</si>
  <si>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</si>
  <si>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</si>
  <si>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</si>
  <si>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</si>
  <si>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</si>
  <si>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</si>
  <si>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</si>
  <si>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</si>
  <si>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</si>
  <si>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</si>
  <si>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</si>
  <si>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</si>
  <si>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</si>
  <si>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</si>
  <si>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</si>
  <si>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</si>
  <si>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</si>
  <si>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</si>
  <si>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</si>
  <si>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</si>
  <si>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</si>
  <si>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</si>
  <si>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</si>
  <si>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</si>
  <si>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</si>
  <si>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</si>
  <si>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</si>
  <si>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</si>
  <si>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</si>
  <si>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</si>
  <si>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</si>
  <si>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</si>
  <si>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</si>
  <si>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</si>
  <si>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</si>
  <si>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</si>
  <si>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</si>
  <si>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</si>
  <si>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</si>
  <si>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</si>
  <si>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</si>
  <si>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</si>
  <si>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</si>
  <si>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</si>
  <si>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</si>
  <si>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</si>
  <si>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</si>
  <si>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</si>
  <si>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</si>
  <si>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</si>
  <si>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</si>
  <si>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</si>
  <si>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</si>
  <si>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</si>
  <si>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</si>
  <si>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</si>
  <si>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</si>
  <si>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</si>
  <si>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</si>
  <si>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</si>
  <si>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</si>
  <si>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</si>
  <si>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</si>
  <si>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</si>
  <si>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</si>
  <si>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</si>
  <si>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</si>
  <si>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</si>
  <si>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</si>
  <si>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</si>
  <si>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</si>
  <si>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</si>
  <si>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</si>
  <si>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</si>
  <si>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</si>
  <si>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</si>
  <si>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</si>
  <si>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</si>
  <si>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</si>
  <si>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</si>
  <si>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</si>
  <si>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</si>
  <si>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</si>
  <si>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</si>
  <si>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</si>
  <si>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</si>
  <si>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</si>
  <si>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</si>
  <si>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</si>
  <si>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</si>
  <si>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</si>
  <si>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</si>
  <si>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</si>
  <si>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</si>
  <si>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</si>
  <si>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</si>
  <si>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</si>
  <si>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</si>
  <si>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</si>
  <si>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</si>
  <si>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</si>
  <si>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</si>
  <si>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</si>
  <si>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</si>
  <si>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</si>
  <si>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</si>
  <si>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</si>
  <si>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</si>
  <si>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</si>
  <si>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</si>
  <si>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</si>
  <si>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</si>
  <si>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</si>
  <si>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</si>
  <si>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</si>
  <si>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</si>
  <si>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</si>
  <si>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</si>
  <si>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</si>
  <si>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</si>
  <si>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</si>
  <si>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</si>
  <si>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</si>
  <si>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</si>
  <si>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</si>
  <si>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</si>
  <si>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</si>
  <si>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</si>
  <si>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</si>
  <si>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</si>
  <si>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</si>
  <si>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</si>
  <si>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</si>
  <si>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</si>
  <si>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</si>
  <si>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</si>
  <si>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</si>
  <si>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</si>
  <si>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</si>
  <si>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</si>
  <si>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</si>
  <si>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</si>
  <si>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</si>
  <si>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</si>
  <si>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</si>
  <si>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</si>
  <si>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</si>
  <si>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</si>
  <si>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</si>
  <si>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</si>
  <si>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</si>
  <si>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</si>
  <si>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</si>
  <si>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</si>
  <si>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</si>
  <si>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</si>
  <si>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</si>
  <si>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</si>
  <si>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</si>
  <si>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</si>
  <si>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</si>
  <si>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</si>
  <si>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</si>
  <si>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</si>
  <si>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</si>
  <si>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</si>
  <si>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</si>
  <si>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</si>
  <si>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</si>
  <si>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</si>
  <si>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</si>
  <si>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</si>
  <si>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</si>
  <si>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</si>
  <si>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</si>
  <si>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</si>
  <si>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</si>
  <si>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</si>
  <si>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</si>
  <si>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</si>
  <si>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</si>
  <si>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</si>
  <si>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</si>
  <si>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</si>
  <si>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</si>
  <si>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</si>
  <si>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</si>
  <si>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</si>
  <si>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</si>
  <si>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</si>
  <si>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</si>
  <si>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</si>
  <si>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</si>
  <si>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</si>
  <si>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</si>
  <si>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</si>
  <si>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</si>
  <si>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</si>
  <si>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</si>
  <si>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</si>
  <si>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</si>
  <si>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</si>
  <si>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</si>
  <si>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</si>
  <si>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</si>
  <si>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</si>
  <si>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</si>
  <si>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</si>
  <si>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</si>
  <si>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</si>
  <si>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</si>
  <si>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</si>
  <si>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</si>
  <si>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</si>
  <si>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</si>
  <si>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</si>
  <si>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</si>
  <si>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</si>
  <si>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</si>
  <si>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</si>
  <si>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</si>
  <si>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</si>
  <si>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</si>
  <si>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</si>
  <si>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</si>
  <si>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</si>
  <si>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</si>
  <si>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</si>
  <si>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</si>
  <si>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</si>
  <si>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</si>
  <si>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</si>
  <si>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</si>
  <si>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</si>
  <si>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</si>
  <si>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</si>
  <si>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</si>
  <si>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</si>
  <si>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</si>
  <si>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</si>
  <si>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</si>
  <si>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</si>
  <si>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</si>
  <si>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</si>
  <si>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</si>
  <si>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</si>
  <si>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</si>
  <si>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</si>
  <si>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</si>
  <si>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</si>
  <si>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</si>
  <si>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</si>
  <si>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</si>
  <si>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</si>
  <si>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</si>
  <si>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</si>
  <si>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</si>
  <si>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</si>
  <si>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</si>
  <si>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</si>
  <si>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</si>
  <si>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</si>
  <si>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</si>
  <si>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</si>
  <si>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</si>
  <si>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</si>
  <si>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</si>
  <si>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</si>
  <si>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</si>
  <si>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</si>
  <si>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</si>
  <si>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</si>
  <si>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</si>
  <si>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</si>
  <si>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</si>
  <si>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</si>
  <si>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</si>
  <si>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</si>
  <si>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</si>
  <si>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</si>
  <si>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</si>
  <si>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</si>
  <si>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</si>
  <si>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</si>
  <si>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</si>
  <si>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</si>
  <si>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</si>
  <si>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</si>
  <si>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</si>
  <si>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</si>
  <si>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</si>
  <si>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</si>
  <si>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</si>
  <si>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</si>
  <si>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</si>
  <si>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</si>
  <si>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</si>
  <si>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</si>
  <si>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</si>
  <si>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</si>
  <si>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</si>
  <si>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</si>
  <si>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</si>
  <si>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</si>
  <si>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</si>
  <si>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</si>
  <si>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</si>
  <si>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</si>
  <si>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</si>
  <si>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</si>
  <si>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</si>
  <si>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</si>
  <si>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</si>
  <si>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</si>
  <si>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</si>
  <si>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</si>
  <si>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</si>
  <si>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</si>
  <si>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</si>
  <si>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</si>
  <si>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</si>
  <si>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</si>
  <si>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</si>
  <si>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</si>
  <si>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</si>
  <si>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</si>
  <si>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</si>
  <si>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</si>
  <si>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</si>
  <si>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</si>
  <si>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</si>
  <si>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</si>
  <si>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</si>
  <si>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</si>
  <si>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</si>
  <si>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</si>
  <si>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</si>
  <si>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</si>
  <si>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</si>
  <si>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</si>
  <si>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</si>
  <si>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</si>
  <si>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</si>
  <si>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</si>
  <si>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</si>
  <si>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</si>
  <si>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</si>
  <si>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</si>
  <si>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</si>
  <si>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</si>
  <si>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</si>
  <si>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</si>
  <si>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</si>
  <si>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</si>
  <si>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</si>
  <si>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</si>
  <si>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</si>
  <si>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</si>
  <si>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</si>
  <si>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</si>
  <si>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</si>
  <si>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</si>
  <si>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</si>
  <si>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</si>
  <si>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</si>
  <si>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</si>
  <si>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</si>
  <si>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</si>
  <si>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</si>
  <si>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</si>
  <si>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</si>
  <si>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</si>
  <si>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</si>
  <si>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</si>
  <si>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</si>
  <si>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</si>
  <si>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</si>
  <si>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</si>
  <si>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</si>
  <si>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</si>
  <si>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</si>
  <si>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</si>
  <si>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</si>
  <si>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</si>
  <si>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</si>
  <si>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</si>
  <si>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</si>
  <si>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</si>
  <si>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</si>
  <si>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</si>
  <si>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</si>
  <si>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</si>
  <si>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</si>
  <si>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</si>
  <si>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</si>
  <si>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</si>
  <si>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</si>
  <si>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</si>
  <si>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</si>
  <si>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</si>
  <si>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</si>
  <si>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</si>
  <si>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</si>
  <si>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</si>
  <si>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</si>
  <si>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</si>
  <si>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</si>
  <si>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</si>
  <si>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</si>
  <si>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</si>
  <si>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</si>
  <si>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</si>
  <si>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</si>
  <si>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</si>
  <si>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</si>
  <si>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</si>
  <si>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</si>
  <si>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</si>
  <si>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</si>
  <si>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</si>
  <si>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</si>
  <si>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</si>
  <si>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</si>
  <si>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</si>
  <si>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</si>
  <si>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</si>
  <si>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</si>
  <si>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</si>
  <si>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</si>
  <si>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</si>
  <si>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</si>
  <si>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</si>
  <si>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</si>
  <si>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</si>
  <si>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</si>
  <si>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</si>
  <si>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</si>
  <si>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</si>
  <si>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</si>
  <si>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</si>
  <si>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</si>
  <si>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</si>
  <si>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</si>
  <si>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</si>
  <si>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</si>
  <si>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</si>
  <si>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</si>
  <si>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</si>
  <si>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</si>
  <si>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</si>
  <si>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</si>
  <si>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</si>
  <si>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</si>
  <si>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</si>
  <si>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</si>
  <si>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</si>
  <si>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</si>
  <si>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</si>
  <si>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</si>
  <si>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</si>
  <si>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</si>
  <si>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</si>
  <si>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</si>
  <si>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</si>
  <si>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</si>
  <si>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</si>
  <si>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</si>
  <si>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</si>
  <si>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</si>
  <si>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</si>
  <si>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</si>
  <si>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</si>
  <si>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</si>
  <si>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</si>
  <si>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</si>
  <si>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</si>
  <si>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</si>
  <si>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</si>
  <si>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</si>
  <si>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</si>
  <si>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</si>
  <si>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</si>
  <si>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</si>
  <si>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</si>
  <si>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</si>
  <si>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</si>
  <si>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</si>
  <si>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</si>
  <si>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</si>
  <si>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</si>
  <si>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</si>
  <si>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</si>
  <si>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</si>
  <si>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</si>
  <si>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</si>
  <si>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</si>
  <si>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</si>
  <si>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</si>
  <si>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</si>
  <si>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</si>
  <si>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</si>
  <si>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</si>
  <si>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</si>
  <si>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</si>
  <si>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</si>
  <si>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</si>
  <si>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</si>
  <si>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</si>
  <si>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</si>
  <si>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</si>
  <si>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</si>
  <si>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</si>
  <si>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</si>
  <si>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</si>
  <si>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</si>
  <si>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</si>
  <si>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</si>
  <si>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</si>
  <si>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</si>
  <si>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</si>
  <si>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</si>
  <si>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</si>
  <si>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</si>
  <si>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</si>
  <si>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</si>
  <si>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</si>
  <si>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</si>
  <si>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</si>
  <si>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</si>
  <si>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</si>
  <si>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</si>
  <si>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</si>
  <si>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</si>
  <si>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</si>
  <si>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</si>
  <si>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</si>
  <si>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</si>
  <si>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</si>
  <si>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</si>
  <si>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</si>
  <si>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</si>
  <si>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</si>
  <si>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</si>
  <si>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</si>
  <si>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</si>
  <si>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</si>
  <si>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</si>
  <si>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</si>
  <si>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</si>
  <si>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</si>
  <si>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</si>
  <si>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</si>
  <si>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</si>
  <si>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</si>
  <si>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</si>
  <si>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</si>
  <si>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</si>
  <si>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</si>
  <si>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</si>
  <si>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</si>
  <si>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</si>
  <si>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</si>
  <si>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</si>
  <si>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</si>
  <si>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</si>
  <si>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</si>
  <si>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</si>
  <si>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</si>
  <si>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</si>
  <si>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</si>
  <si>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</si>
  <si>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</si>
  <si>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</si>
  <si>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</si>
  <si>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</si>
  <si>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</si>
  <si>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</si>
  <si>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</si>
  <si>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</si>
  <si>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</si>
  <si>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</si>
  <si>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</si>
  <si>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</si>
  <si>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</si>
  <si>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</si>
  <si>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</si>
  <si>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</si>
  <si>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</si>
  <si>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</si>
  <si>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</si>
  <si>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</si>
  <si>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</si>
  <si>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</si>
  <si>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</si>
  <si>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</si>
  <si>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</si>
  <si>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</si>
  <si>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</si>
  <si>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</si>
  <si>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</si>
  <si>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</si>
  <si>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</si>
  <si>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</si>
  <si>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</si>
  <si>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</si>
  <si>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</si>
  <si>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</si>
  <si>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</si>
  <si>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</si>
  <si>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</si>
  <si>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</si>
  <si>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</si>
  <si>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</si>
  <si>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</si>
  <si>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</si>
  <si>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</si>
  <si>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</si>
  <si>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</si>
  <si>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</si>
  <si>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</si>
  <si>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</si>
  <si>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</si>
  <si>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</si>
  <si>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</si>
  <si>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</si>
  <si>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</si>
  <si>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</si>
  <si>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</si>
  <si>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</si>
  <si>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</si>
  <si>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</si>
  <si>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</si>
  <si>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</si>
  <si>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</si>
  <si>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</si>
  <si>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</si>
  <si>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</si>
  <si>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</si>
  <si>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</si>
  <si>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</si>
  <si>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</si>
  <si>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</si>
  <si>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</si>
  <si>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</si>
  <si>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</si>
  <si>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</si>
  <si>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</si>
  <si>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</si>
  <si>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</si>
  <si>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</si>
  <si>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</si>
  <si>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</si>
  <si>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</si>
  <si>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</si>
  <si>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</si>
  <si>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</si>
  <si>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</si>
  <si>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</si>
  <si>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</si>
  <si>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</si>
  <si>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</si>
  <si>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</si>
  <si>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</si>
  <si>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</si>
  <si>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</si>
  <si>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</si>
  <si>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</si>
  <si>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</si>
  <si>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</si>
  <si>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</si>
  <si>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</si>
  <si>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</si>
  <si>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</si>
  <si>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</si>
  <si>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</si>
  <si>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</si>
  <si>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</si>
  <si>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</si>
  <si>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</si>
  <si>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</si>
  <si>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</si>
  <si>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</si>
  <si>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</si>
  <si>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</si>
  <si>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</si>
  <si>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</si>
  <si>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</si>
  <si>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</si>
  <si>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</si>
  <si>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</si>
  <si>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</si>
  <si>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</si>
  <si>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</si>
  <si>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</si>
  <si>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</si>
  <si>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</si>
  <si>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</si>
  <si>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</si>
  <si>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</si>
  <si>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</si>
  <si>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</si>
  <si>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</si>
  <si>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</si>
  <si>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</si>
  <si>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</si>
  <si>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</si>
  <si>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</si>
  <si>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</si>
  <si>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</si>
  <si>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</si>
  <si>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</si>
  <si>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</si>
  <si>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</si>
  <si>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</si>
  <si>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</si>
  <si>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</si>
  <si>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</si>
  <si>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</si>
  <si>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</si>
  <si>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</si>
  <si>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</si>
  <si>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</si>
  <si>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</si>
  <si>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</si>
  <si>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</si>
  <si>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</si>
  <si>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</si>
  <si>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</si>
  <si>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</si>
  <si>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</si>
  <si>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</si>
  <si>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</si>
  <si>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</si>
  <si>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</si>
  <si>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</si>
  <si>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</si>
  <si>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</si>
  <si>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</si>
  <si>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</si>
  <si>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</si>
  <si>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</si>
  <si>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</si>
  <si>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</si>
  <si>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</si>
  <si>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</si>
  <si>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</si>
  <si>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</si>
  <si>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</si>
  <si>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</si>
  <si>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</si>
  <si>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</si>
  <si>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</si>
  <si>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</si>
  <si>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</si>
  <si>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</si>
  <si>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</si>
  <si>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</si>
  <si>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</si>
  <si>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</si>
  <si>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</si>
  <si>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</si>
  <si>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</si>
  <si>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</si>
  <si>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</si>
  <si>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</si>
  <si>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</si>
  <si>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</si>
  <si>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</si>
  <si>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</si>
  <si>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</si>
  <si>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</si>
  <si>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</si>
  <si>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</si>
  <si>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</si>
  <si>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</si>
  <si>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</si>
  <si>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</si>
  <si>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</si>
  <si>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</si>
  <si>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</si>
  <si>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</si>
  <si>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</si>
  <si>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</si>
  <si>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</si>
  <si>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</si>
  <si>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</si>
  <si>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</si>
  <si>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</si>
  <si>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</si>
  <si>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</si>
  <si>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</si>
  <si>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</si>
  <si>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</si>
  <si>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</si>
  <si>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</si>
  <si>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</si>
  <si>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</si>
  <si>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</si>
  <si>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</si>
  <si>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</si>
  <si>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</si>
  <si>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</si>
  <si>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</si>
  <si>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</si>
  <si>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</si>
  <si>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</si>
  <si>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</si>
  <si>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</si>
  <si>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</si>
  <si>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</si>
  <si>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</si>
  <si>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</si>
  <si>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</si>
  <si>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</si>
  <si>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</si>
  <si>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</si>
  <si>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</si>
  <si>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</si>
  <si>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</si>
  <si>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</si>
  <si>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</si>
  <si>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</si>
  <si>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</si>
  <si>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</si>
  <si>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</si>
  <si>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</si>
  <si>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</si>
  <si>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</si>
  <si>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</si>
  <si>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</si>
  <si>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</si>
  <si>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</si>
  <si>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</si>
  <si>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</si>
  <si>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</si>
  <si>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</si>
  <si>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</si>
  <si>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</si>
  <si>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</si>
  <si>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</si>
  <si>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</si>
  <si>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</si>
  <si>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</si>
  <si>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</si>
  <si>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</si>
  <si>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</si>
  <si>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</si>
  <si>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</si>
  <si>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</si>
  <si>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</si>
  <si>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</si>
  <si>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</si>
  <si>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</si>
  <si>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</si>
  <si>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</si>
  <si>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</si>
  <si>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</si>
  <si>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</si>
  <si>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</si>
  <si>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</si>
  <si>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</si>
  <si>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</si>
  <si>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</si>
  <si>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</si>
  <si>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</si>
  <si>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</si>
  <si>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</si>
  <si>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</si>
  <si>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</si>
  <si>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</si>
  <si>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</si>
  <si>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</si>
  <si>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</si>
  <si>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</si>
  <si>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</si>
  <si>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</si>
  <si>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</si>
  <si>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</si>
  <si>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</si>
  <si>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</si>
  <si>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</si>
  <si>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</si>
  <si>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</si>
  <si>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</si>
  <si>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</si>
  <si>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</si>
  <si>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</si>
  <si>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</si>
  <si>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</si>
  <si>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</si>
  <si>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</si>
  <si>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</si>
  <si>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</si>
  <si>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</si>
  <si>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</si>
  <si>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</si>
  <si>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</si>
  <si>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</si>
  <si>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</si>
  <si>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</si>
  <si>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</si>
  <si>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</si>
  <si>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</si>
  <si>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</si>
  <si>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</si>
  <si>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</si>
  <si>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</si>
  <si>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</si>
  <si>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</si>
  <si>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</si>
  <si>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</si>
  <si>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</si>
  <si>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</si>
  <si>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</si>
  <si>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</si>
  <si>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</si>
  <si>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</si>
  <si>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</si>
  <si>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</si>
  <si>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</si>
  <si>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</si>
  <si>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</si>
  <si>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</si>
  <si>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</si>
  <si>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</si>
  <si>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</si>
  <si>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</si>
  <si>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</si>
  <si>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</si>
  <si>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</si>
  <si>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</si>
  <si>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</si>
  <si>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</si>
  <si>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</si>
  <si>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</si>
  <si>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</si>
  <si>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</si>
  <si>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</si>
  <si>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</si>
  <si>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</si>
  <si>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</si>
  <si>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</si>
  <si>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</si>
  <si>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</si>
  <si>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</si>
  <si>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</si>
  <si>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</si>
  <si>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</si>
  <si>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</si>
  <si>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</si>
  <si>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</si>
  <si>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</si>
  <si>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</si>
  <si>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</si>
  <si>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</si>
  <si>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</si>
  <si>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</si>
  <si>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</si>
  <si>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</si>
  <si>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</si>
  <si>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</si>
  <si>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</si>
  <si>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</si>
  <si>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</si>
  <si>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</si>
  <si>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</si>
  <si>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</si>
  <si>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</si>
  <si>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</si>
  <si>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</si>
  <si>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</si>
  <si>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</si>
  <si>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</si>
  <si>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</si>
  <si>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</si>
  <si>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</si>
  <si>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</si>
  <si>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</si>
  <si>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</si>
  <si>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</si>
  <si>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</si>
  <si>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</si>
  <si>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</si>
  <si>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</si>
  <si>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</si>
  <si>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</si>
  <si>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</si>
  <si>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</si>
  <si>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</si>
  <si>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</si>
  <si>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</si>
  <si>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</si>
  <si>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</si>
  <si>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</si>
  <si>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</si>
  <si>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</si>
  <si>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</si>
  <si>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</si>
  <si>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</si>
  <si>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</si>
  <si>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</si>
  <si>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</si>
  <si>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</si>
  <si>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</si>
  <si>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</si>
  <si>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</si>
  <si>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</si>
  <si>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</si>
  <si>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</si>
  <si>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</si>
  <si>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</si>
  <si>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</si>
  <si>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</si>
  <si>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</si>
  <si>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</si>
  <si>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</si>
  <si>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</si>
  <si>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</si>
  <si>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</si>
  <si>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</si>
  <si>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</si>
  <si>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</si>
  <si>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</si>
  <si>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</si>
  <si>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</si>
  <si>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</si>
  <si>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</si>
  <si>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</si>
  <si>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</si>
  <si>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</si>
  <si>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</si>
  <si>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</si>
  <si>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</si>
  <si>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</si>
  <si>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</si>
  <si>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</si>
  <si>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</si>
  <si>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</si>
  <si>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</si>
  <si>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</si>
  <si>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</si>
  <si>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</si>
  <si>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</si>
  <si>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</si>
  <si>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</si>
  <si>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</si>
  <si>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</si>
  <si>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</si>
  <si>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</si>
  <si>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</si>
  <si>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</si>
  <si>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</si>
  <si>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</si>
  <si>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</si>
  <si>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</si>
  <si>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</si>
  <si>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</si>
  <si>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</si>
  <si>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</si>
  <si>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</si>
  <si>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</si>
  <si>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</si>
  <si>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</si>
  <si>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</si>
  <si>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</si>
  <si>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</si>
  <si>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</si>
  <si>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</si>
  <si>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</si>
  <si>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</si>
  <si>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</si>
  <si>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</si>
  <si>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</si>
  <si>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</si>
  <si>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</si>
  <si>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</si>
  <si>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</si>
  <si>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</si>
  <si>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</si>
  <si>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</si>
  <si>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</si>
  <si>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</si>
  <si>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</si>
  <si>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</si>
  <si>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</si>
  <si>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</si>
  <si>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</si>
  <si>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</si>
  <si>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</si>
  <si>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</si>
  <si>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</si>
  <si>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</si>
  <si>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</si>
  <si>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</si>
  <si>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</si>
  <si>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</si>
  <si>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</si>
  <si>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</si>
  <si>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</si>
  <si>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</si>
  <si>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</si>
  <si>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</si>
  <si>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</si>
  <si>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</si>
  <si>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</si>
  <si>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</si>
  <si>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</si>
  <si>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</si>
  <si>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</si>
  <si>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</si>
  <si>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</si>
  <si>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</si>
  <si>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</si>
  <si>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</si>
  <si>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</si>
  <si>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</si>
  <si>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</si>
  <si>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</si>
  <si>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</si>
  <si>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</si>
  <si>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</si>
  <si>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</si>
  <si>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</si>
  <si>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</si>
  <si>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</si>
  <si>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</si>
  <si>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</si>
  <si>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</si>
  <si>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</si>
  <si>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</si>
  <si>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</si>
  <si>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</si>
  <si>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</si>
  <si>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</si>
  <si>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</si>
  <si>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</si>
  <si>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</si>
  <si>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</si>
  <si>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</si>
  <si>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</si>
  <si>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</si>
  <si>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</si>
  <si>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</si>
  <si>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</si>
  <si>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</si>
  <si>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</si>
  <si>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</si>
  <si>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</si>
  <si>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</si>
  <si>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</si>
  <si>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</si>
  <si>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</si>
  <si>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</si>
  <si>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</si>
  <si>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</si>
  <si>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</si>
  <si>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</si>
  <si>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</si>
  <si>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</si>
  <si>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</si>
  <si>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</si>
  <si>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</si>
  <si>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</si>
  <si>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</si>
  <si>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</si>
  <si>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</si>
  <si>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</si>
  <si>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</si>
  <si>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</si>
  <si>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</si>
  <si>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</si>
  <si>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</si>
  <si>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</si>
  <si>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</si>
  <si>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</si>
  <si>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</si>
  <si>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</si>
  <si>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</si>
  <si>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</si>
  <si>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</si>
  <si>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</si>
  <si>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</si>
  <si>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</si>
  <si>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</si>
  <si>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</si>
  <si>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</si>
  <si>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</si>
  <si>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</si>
  <si>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</si>
  <si>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</si>
  <si>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</si>
  <si>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</si>
  <si>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</si>
  <si>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</si>
  <si>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</si>
  <si>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</si>
  <si>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</si>
  <si>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</si>
  <si>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</si>
  <si>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</si>
  <si>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</si>
  <si>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</si>
  <si>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</si>
  <si>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</si>
  <si>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</si>
  <si>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</si>
  <si>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</si>
  <si>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</si>
  <si>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</si>
  <si>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</si>
  <si>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</si>
  <si>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</si>
  <si>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</si>
  <si>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</si>
  <si>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</si>
  <si>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</si>
  <si>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</si>
  <si>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</si>
  <si>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</si>
  <si>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</si>
  <si>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</si>
  <si>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</si>
  <si>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</si>
  <si>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</si>
  <si>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</si>
  <si>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</si>
  <si>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</si>
  <si>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</si>
  <si>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</si>
  <si>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</si>
  <si>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</si>
  <si>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</si>
  <si>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</si>
  <si>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</si>
  <si>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</si>
  <si>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</si>
  <si>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</si>
  <si>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</si>
  <si>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</si>
  <si>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</si>
  <si>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</si>
  <si>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</si>
  <si>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</si>
  <si>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</si>
  <si>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</si>
  <si>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</si>
  <si>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</si>
  <si>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</si>
  <si>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</si>
  <si>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</si>
  <si>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</si>
  <si>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</si>
  <si>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</si>
  <si>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</si>
  <si>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</si>
  <si>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</si>
  <si>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</si>
  <si>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</si>
  <si>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</si>
  <si>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</si>
  <si>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</si>
  <si>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</si>
  <si>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</si>
  <si>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</si>
  <si>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</si>
  <si>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</si>
  <si>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</si>
  <si>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</si>
  <si>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</si>
  <si>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</si>
  <si>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</si>
  <si>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</si>
  <si>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</si>
  <si>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</si>
  <si>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</si>
  <si>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</si>
  <si>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</si>
  <si>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</si>
  <si>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</si>
  <si>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</si>
  <si>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</si>
  <si>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</si>
  <si>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</si>
  <si>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</si>
  <si>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</si>
  <si>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</si>
  <si>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</si>
  <si>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</si>
  <si>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</si>
  <si>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</si>
  <si>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</si>
  <si>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</si>
  <si>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</si>
  <si>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</si>
  <si>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</si>
  <si>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</si>
  <si>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</si>
  <si>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</si>
  <si>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</si>
  <si>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</si>
  <si>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</si>
  <si>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</si>
  <si>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</si>
  <si>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</si>
  <si>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</si>
  <si>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</si>
  <si>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</si>
  <si>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</si>
  <si>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</si>
  <si>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</si>
  <si>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</si>
  <si>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</si>
  <si>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</si>
  <si>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</si>
  <si>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</si>
  <si>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</si>
  <si>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</si>
  <si>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</si>
  <si>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</si>
  <si>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</si>
  <si>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</si>
  <si>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</si>
  <si>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</si>
  <si>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</si>
  <si>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</si>
  <si>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</si>
  <si>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</si>
  <si>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</si>
  <si>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</si>
  <si>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</si>
  <si>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</si>
  <si>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</si>
  <si>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</si>
  <si>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</si>
  <si>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</si>
  <si>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</si>
  <si>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</si>
  <si>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</si>
  <si>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</si>
  <si>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</si>
  <si>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</si>
  <si>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</si>
  <si>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</si>
  <si>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</si>
  <si>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</si>
  <si>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</si>
  <si>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</si>
  <si>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</si>
  <si>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</si>
  <si>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</si>
  <si>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</si>
  <si>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</si>
  <si>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</si>
  <si>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</si>
  <si>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</si>
  <si>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</si>
  <si>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</si>
  <si>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</si>
  <si>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</si>
  <si>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</si>
  <si>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</si>
  <si>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</si>
  <si>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</si>
  <si>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</si>
  <si>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</si>
  <si>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</si>
  <si>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</si>
  <si>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</si>
  <si>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</si>
  <si>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</si>
  <si>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</si>
  <si>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</si>
  <si>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</si>
  <si>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</si>
  <si>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</si>
  <si>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</si>
  <si>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</si>
  <si>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</si>
  <si>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</si>
  <si>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</si>
  <si>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</si>
  <si>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</si>
  <si>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</si>
  <si>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</si>
  <si>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</si>
  <si>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</si>
  <si>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</si>
  <si>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</si>
  <si>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</si>
  <si>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</si>
  <si>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</si>
  <si>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</si>
  <si>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</si>
  <si>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</si>
  <si>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</si>
  <si>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</si>
  <si>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</si>
  <si>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</si>
  <si>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</si>
  <si>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</si>
  <si>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</si>
  <si>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</si>
  <si>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</si>
  <si>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</si>
  <si>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</si>
  <si>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</si>
  <si>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</si>
  <si>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</si>
  <si>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</si>
  <si>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</si>
  <si>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</si>
  <si>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</si>
  <si>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</si>
  <si>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</si>
  <si>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</si>
  <si>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</si>
  <si>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</si>
  <si>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</si>
  <si>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</si>
  <si>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</si>
  <si>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</si>
  <si>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</si>
  <si>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</si>
  <si>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</si>
  <si>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</si>
  <si>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</si>
  <si>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</si>
  <si>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</si>
  <si>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</si>
  <si>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</si>
  <si>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</si>
  <si>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</si>
  <si>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</si>
  <si>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</si>
  <si>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</si>
  <si>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</si>
  <si>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</si>
  <si>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</si>
  <si>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</si>
  <si>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</si>
  <si>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</si>
  <si>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</si>
  <si>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</si>
  <si>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</si>
  <si>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</si>
  <si>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</si>
  <si>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</si>
  <si>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</si>
  <si>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</si>
  <si>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</si>
  <si>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</si>
  <si>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</si>
  <si>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</si>
  <si>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</si>
  <si>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</si>
  <si>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</si>
  <si>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</si>
  <si>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</si>
  <si>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</si>
  <si>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</si>
  <si>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</si>
  <si>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</si>
  <si>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</si>
  <si>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</si>
  <si>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</si>
  <si>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</si>
  <si>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</si>
  <si>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</si>
  <si>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</si>
  <si>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</si>
  <si>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</si>
  <si>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</si>
  <si>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</si>
  <si>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</si>
  <si>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</si>
  <si>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</si>
  <si>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</si>
  <si>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</si>
  <si>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</si>
  <si>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</si>
  <si>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</si>
  <si>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</si>
  <si>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</si>
  <si>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</si>
  <si>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</si>
  <si>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</si>
  <si>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</si>
  <si>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</si>
  <si>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</si>
  <si>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</si>
  <si>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</si>
  <si>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</si>
  <si>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</si>
  <si>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</si>
  <si>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</si>
  <si>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</si>
  <si>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</si>
  <si>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</si>
  <si>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</si>
  <si>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</si>
  <si>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</si>
  <si>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</si>
  <si>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</si>
  <si>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</si>
  <si>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</si>
  <si>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</si>
  <si>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</si>
  <si>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</si>
  <si>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</si>
  <si>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</si>
  <si>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</si>
  <si>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</si>
  <si>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</si>
  <si>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</si>
  <si>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</si>
  <si>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</si>
  <si>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</si>
  <si>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</si>
  <si>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</si>
  <si>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</si>
  <si>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</si>
  <si>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</si>
  <si>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</si>
  <si>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</si>
  <si>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</si>
  <si>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</si>
  <si>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</si>
  <si>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</si>
  <si>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</si>
  <si>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</si>
  <si>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</si>
  <si>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</si>
  <si>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</si>
  <si>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</si>
  <si>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</si>
  <si>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</si>
  <si>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</si>
  <si>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</si>
  <si>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</si>
  <si>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</si>
  <si>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</si>
  <si>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</si>
  <si>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</si>
  <si>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</si>
  <si>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</si>
  <si>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</si>
  <si>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</si>
  <si>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</si>
  <si>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</si>
  <si>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</si>
  <si>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</si>
  <si>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</si>
  <si>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</si>
  <si>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</si>
  <si>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</si>
  <si>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</si>
  <si>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</si>
  <si>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</si>
  <si>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</si>
  <si>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</si>
  <si>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</si>
  <si>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</si>
  <si>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</si>
  <si>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</si>
  <si>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</si>
  <si>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</si>
  <si>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</si>
  <si>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</si>
  <si>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</si>
  <si>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</si>
  <si>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</si>
  <si>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</si>
  <si>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</si>
  <si>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</si>
  <si>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</si>
  <si>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</si>
  <si>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</si>
  <si>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</si>
  <si>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</si>
  <si>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</si>
  <si>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</si>
  <si>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</si>
  <si>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</si>
  <si>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</si>
  <si>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</si>
  <si>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</si>
  <si>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</si>
  <si>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</si>
  <si>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</si>
  <si>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</si>
  <si>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</si>
  <si>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</si>
  <si>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</si>
  <si>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</si>
  <si>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</si>
  <si>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</si>
  <si>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</si>
  <si>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</si>
  <si>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</si>
  <si>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</si>
  <si>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</si>
  <si>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</si>
  <si>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</si>
  <si>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</si>
  <si>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</si>
  <si>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</si>
  <si>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</si>
  <si>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</si>
  <si>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</si>
  <si>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</si>
  <si>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</si>
  <si>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</si>
  <si>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</si>
  <si>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</si>
  <si>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</si>
  <si>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</si>
  <si>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</si>
  <si>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</si>
  <si>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</si>
  <si>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</si>
  <si>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</si>
  <si>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</si>
  <si>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</si>
  <si>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</si>
  <si>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</si>
  <si>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</si>
  <si>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</si>
  <si>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</si>
  <si>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</si>
  <si>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</si>
  <si>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</si>
  <si>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</si>
  <si>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</si>
  <si>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</si>
  <si>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</si>
  <si>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</si>
  <si>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</si>
  <si>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</si>
  <si>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</si>
  <si>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</si>
  <si>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</si>
  <si>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</si>
  <si>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</si>
  <si>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</si>
  <si>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</si>
  <si>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</si>
  <si>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</si>
  <si>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</si>
  <si>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</si>
  <si>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</si>
  <si>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</si>
  <si>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</si>
  <si>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</si>
  <si>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</si>
  <si>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</si>
  <si>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</si>
  <si>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</si>
  <si>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</si>
  <si>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</si>
  <si>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</si>
  <si>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</si>
  <si>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</si>
  <si>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</si>
  <si>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</si>
  <si>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</si>
  <si>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</si>
  <si>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</si>
  <si>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</si>
  <si>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</si>
  <si>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</si>
  <si>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</si>
  <si>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</si>
  <si>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</si>
  <si>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</si>
  <si>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</si>
  <si>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</si>
  <si>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</si>
  <si>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</si>
  <si>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</si>
  <si>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</si>
  <si>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</si>
  <si>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</si>
  <si>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</si>
  <si>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</si>
  <si>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</si>
  <si>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</si>
  <si>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</si>
  <si>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</si>
  <si>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</si>
  <si>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</si>
  <si>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</si>
  <si>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</si>
  <si>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</si>
  <si>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</si>
  <si>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</si>
  <si>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</si>
  <si>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</si>
  <si>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</si>
  <si>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</si>
  <si>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</si>
  <si>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</si>
  <si>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</si>
  <si>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</si>
  <si>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</si>
  <si>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</si>
  <si>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</si>
  <si>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</si>
  <si>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</si>
  <si>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</si>
  <si>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</si>
  <si>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</si>
  <si>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</si>
  <si>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</si>
  <si>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</si>
  <si>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</si>
  <si>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</si>
  <si>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</si>
  <si>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</si>
  <si>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</si>
  <si>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</si>
  <si>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</si>
  <si>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</si>
  <si>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</si>
  <si>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</si>
  <si>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</si>
  <si>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</si>
  <si>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</si>
  <si>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</si>
  <si>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</si>
  <si>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</si>
  <si>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</si>
  <si>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</si>
  <si>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</si>
  <si>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</si>
  <si>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</si>
  <si>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</si>
  <si>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</si>
  <si>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</si>
  <si>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</si>
  <si>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</si>
  <si>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</si>
  <si>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</si>
  <si>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</si>
  <si>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</si>
  <si>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</si>
  <si>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</si>
  <si>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</si>
  <si>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</si>
  <si>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</si>
  <si>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</si>
  <si>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</si>
  <si>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</si>
  <si>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</si>
  <si>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</si>
  <si>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</si>
  <si>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</si>
  <si>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</si>
  <si>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</si>
  <si>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</si>
  <si>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</si>
  <si>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</si>
  <si>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</si>
  <si>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</si>
  <si>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</si>
  <si>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</si>
  <si>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</si>
  <si>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</si>
  <si>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</si>
  <si>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</si>
  <si>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</si>
  <si>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</si>
  <si>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</si>
  <si>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</si>
  <si>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</si>
  <si>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</si>
  <si>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</si>
  <si>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</si>
  <si>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</si>
  <si>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</si>
  <si>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</si>
  <si>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</si>
  <si>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</si>
  <si>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</si>
  <si>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</si>
  <si>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</si>
  <si>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</si>
  <si>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</si>
  <si>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</si>
  <si>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</si>
  <si>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</si>
  <si>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</si>
  <si>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</si>
  <si>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</si>
  <si>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</si>
  <si>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</si>
  <si>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</si>
  <si>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</si>
  <si>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</si>
  <si>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</si>
  <si>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</si>
  <si>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</si>
  <si>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</si>
  <si>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</si>
  <si>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</si>
  <si>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</si>
  <si>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</si>
  <si>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</si>
  <si>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</si>
  <si>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</si>
  <si>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</si>
  <si>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</si>
  <si>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</si>
  <si>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</si>
  <si>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</si>
  <si>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</si>
  <si>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</si>
  <si>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</si>
  <si>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</si>
  <si>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</si>
  <si>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</si>
  <si>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</si>
  <si>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</si>
  <si>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</si>
  <si>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</si>
  <si>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</si>
  <si>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</si>
  <si>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</si>
  <si>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</si>
  <si>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</si>
  <si>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</si>
  <si>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</si>
  <si>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</si>
  <si>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</si>
  <si>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</si>
  <si>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</si>
  <si>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</si>
  <si>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</si>
  <si>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</si>
  <si>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</si>
  <si>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</si>
  <si>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</si>
  <si>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</si>
  <si>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</si>
  <si>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</si>
  <si>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</si>
  <si>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</si>
  <si>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</si>
  <si>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</si>
  <si>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</si>
  <si>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</si>
  <si>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</si>
  <si>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</si>
  <si>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</si>
  <si>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</si>
  <si>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</si>
  <si>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</si>
  <si>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</si>
  <si>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</si>
  <si>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</si>
  <si>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</si>
  <si>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</si>
  <si>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</si>
  <si>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</si>
  <si>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</si>
  <si>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</si>
  <si>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</si>
  <si>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</si>
  <si>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</si>
  <si>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</si>
  <si>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</si>
  <si>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</si>
  <si>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</si>
  <si>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</si>
  <si>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</si>
  <si>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</si>
  <si>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</si>
  <si>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</si>
  <si>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</si>
  <si>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</si>
  <si>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</si>
  <si>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</si>
  <si>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</si>
  <si>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</si>
  <si>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</si>
  <si>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</si>
  <si>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</si>
  <si>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</si>
  <si>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</si>
  <si>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</si>
  <si>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</si>
  <si>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</si>
  <si>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</si>
  <si>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</si>
  <si>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</si>
  <si>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</si>
  <si>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</si>
  <si>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</si>
  <si>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</si>
  <si>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</si>
  <si>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</si>
  <si>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</si>
  <si>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</si>
  <si>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</si>
  <si>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</si>
  <si>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</si>
  <si>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</si>
  <si>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</si>
  <si>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</si>
  <si>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</si>
  <si>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</si>
  <si>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</si>
  <si>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</si>
  <si>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</si>
  <si>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</si>
  <si>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</si>
  <si>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</si>
  <si>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</si>
  <si>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</si>
  <si>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</si>
  <si>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</si>
  <si>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</si>
  <si>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</si>
  <si>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</si>
  <si>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</si>
  <si>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</si>
  <si>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</si>
  <si>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</si>
  <si>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</si>
  <si>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</si>
  <si>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</si>
  <si>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</si>
  <si>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</si>
  <si>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</si>
  <si>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</si>
  <si>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</si>
  <si>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</si>
  <si>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</si>
  <si>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</si>
  <si>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</si>
  <si>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</si>
  <si>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</si>
  <si>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</si>
  <si>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</si>
  <si>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</si>
  <si>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</si>
  <si>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</si>
  <si>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</si>
  <si>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</si>
  <si>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</si>
  <si>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</si>
  <si>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</si>
  <si>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</si>
  <si>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</si>
  <si>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</si>
  <si>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</si>
  <si>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</si>
  <si>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</si>
  <si>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</si>
  <si>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</si>
  <si>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</si>
  <si>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</si>
  <si>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</si>
  <si>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</si>
  <si>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</si>
  <si>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</si>
  <si>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</si>
  <si>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</si>
  <si>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</si>
  <si>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</si>
  <si>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</si>
  <si>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</si>
  <si>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</si>
  <si>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</si>
  <si>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</si>
  <si>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</si>
  <si>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</si>
  <si>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</si>
  <si>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</si>
  <si>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</si>
  <si>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</si>
  <si>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</si>
  <si>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</si>
  <si>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</si>
  <si>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</si>
  <si>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</si>
  <si>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</si>
  <si>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</si>
  <si>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</si>
  <si>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</si>
  <si>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</si>
  <si>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</si>
  <si>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</si>
  <si>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</si>
  <si>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</si>
  <si>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</si>
  <si>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</si>
  <si>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</si>
  <si>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</si>
  <si>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</si>
  <si>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</si>
  <si>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</si>
  <si>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</si>
  <si>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</si>
  <si>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</si>
  <si>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</si>
  <si>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</si>
  <si>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</si>
  <si>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</si>
  <si>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</si>
  <si>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</si>
  <si>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</si>
  <si>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</si>
  <si>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</si>
  <si>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</si>
  <si>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</si>
  <si>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</si>
  <si>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</si>
  <si>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</si>
  <si>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</si>
  <si>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</si>
  <si>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</si>
  <si>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</si>
  <si>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</si>
  <si>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</si>
  <si>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</si>
  <si>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</si>
  <si>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</si>
  <si>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</si>
  <si>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</si>
  <si>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</si>
  <si>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</si>
  <si>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</si>
  <si>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</si>
  <si>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</si>
  <si>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</si>
  <si>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</si>
  <si>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</si>
  <si>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</si>
  <si>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</si>
  <si>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</si>
  <si>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</si>
  <si>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</si>
  <si>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</si>
  <si>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</si>
  <si>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</si>
  <si>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</si>
  <si>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</si>
  <si>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</si>
  <si>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</si>
  <si>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</si>
  <si>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</si>
  <si>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</si>
  <si>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</si>
  <si>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</si>
  <si>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</si>
  <si>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</si>
  <si>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</si>
  <si>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</si>
  <si>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</si>
  <si>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</si>
  <si>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</si>
  <si>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</si>
  <si>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</si>
  <si>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</si>
  <si>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</si>
  <si>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</si>
  <si>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</si>
  <si>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</si>
  <si>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</si>
  <si>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</si>
  <si>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</si>
  <si>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</si>
  <si>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</si>
  <si>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</si>
  <si>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</si>
  <si>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</si>
  <si>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</si>
  <si>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</si>
  <si>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</si>
  <si>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</si>
  <si>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</si>
  <si>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</si>
  <si>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</si>
  <si>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</si>
  <si>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</si>
  <si>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</si>
  <si>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</si>
  <si>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</si>
  <si>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</si>
  <si>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</si>
  <si>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</si>
  <si>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</si>
  <si>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</si>
  <si>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</si>
  <si>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</si>
  <si>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</si>
  <si>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</si>
  <si>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</si>
  <si>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</si>
  <si>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</si>
  <si>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</si>
  <si>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</si>
  <si>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</si>
  <si>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</si>
  <si>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</si>
  <si>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</si>
  <si>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</si>
  <si>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</si>
  <si>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</si>
  <si>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</si>
  <si>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</si>
  <si>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</si>
  <si>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</si>
  <si>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</si>
  <si>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</si>
  <si>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</si>
  <si>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</si>
  <si>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</si>
  <si>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</si>
  <si>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</si>
  <si>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</si>
  <si>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</si>
  <si>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</si>
  <si>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</si>
  <si>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</si>
  <si>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</si>
  <si>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</si>
  <si>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</si>
  <si>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</si>
  <si>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</si>
  <si>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</si>
  <si>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</si>
  <si>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</si>
  <si>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</si>
  <si>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</si>
  <si>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</si>
  <si>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</si>
  <si>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</si>
  <si>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</si>
  <si>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</si>
  <si>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</si>
  <si>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</si>
  <si>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</si>
  <si>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</si>
  <si>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</si>
  <si>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</si>
  <si>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</si>
  <si>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</si>
  <si>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</si>
  <si>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</si>
  <si>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</si>
  <si>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</si>
  <si>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</si>
  <si>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</si>
  <si>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</si>
  <si>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</si>
  <si>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</si>
  <si>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</si>
  <si>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</si>
  <si>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</si>
  <si>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</si>
  <si>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</si>
  <si>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</si>
  <si>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</si>
  <si>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</si>
  <si>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</si>
  <si>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</si>
  <si>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</si>
  <si>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</si>
  <si>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</si>
  <si>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</si>
  <si>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</si>
  <si>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</si>
  <si>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</si>
  <si>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</si>
  <si>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</si>
  <si>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</si>
  <si>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</si>
  <si>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</si>
  <si>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</si>
  <si>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</si>
  <si>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</si>
  <si>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</si>
  <si>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</si>
  <si>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</si>
  <si>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</si>
  <si>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</si>
  <si>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</si>
  <si>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</si>
  <si>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</si>
  <si>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</si>
  <si>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</si>
  <si>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</si>
  <si>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</si>
  <si>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</si>
  <si>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</si>
  <si>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</si>
  <si>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</si>
  <si>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</si>
  <si>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</si>
  <si>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</si>
  <si>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</si>
  <si>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</si>
  <si>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</si>
  <si>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</si>
  <si>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</si>
  <si>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</si>
  <si>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</si>
  <si>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</si>
  <si>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</si>
  <si>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</si>
  <si>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</si>
  <si>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</si>
  <si>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</si>
  <si>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</si>
  <si>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</si>
  <si>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</si>
  <si>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</si>
  <si>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</si>
  <si>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</si>
  <si>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</si>
  <si>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</si>
  <si>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</si>
  <si>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</si>
  <si>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</si>
  <si>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</si>
  <si>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</si>
  <si>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</si>
  <si>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</si>
  <si>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</si>
  <si>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</si>
  <si>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</si>
  <si>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</si>
  <si>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</si>
  <si>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</si>
  <si>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</si>
  <si>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</si>
  <si>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</si>
  <si>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</si>
  <si>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</si>
  <si>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</si>
  <si>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</si>
  <si>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</si>
  <si>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</si>
  <si>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</si>
  <si>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</si>
  <si>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</si>
  <si>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</si>
  <si>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</si>
  <si>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</si>
  <si>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</si>
  <si>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</si>
  <si>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</si>
  <si>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</si>
  <si>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</si>
  <si>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</si>
  <si>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</si>
  <si>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</si>
  <si>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</si>
  <si>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</si>
  <si>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</si>
  <si>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</si>
  <si>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</si>
  <si>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</si>
  <si>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</si>
  <si>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</si>
  <si>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</si>
  <si>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</si>
  <si>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</si>
  <si>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</si>
  <si>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</si>
  <si>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</si>
  <si>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</si>
  <si>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</si>
  <si>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</si>
  <si>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</si>
  <si>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</si>
  <si>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</si>
  <si>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</si>
  <si>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</si>
  <si>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</si>
  <si>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</si>
  <si>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</si>
  <si>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</si>
  <si>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</si>
  <si>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</si>
  <si>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</si>
  <si>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</si>
  <si>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</si>
  <si>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</si>
  <si>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</si>
  <si>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</si>
  <si>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</si>
  <si>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</si>
  <si>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</si>
  <si>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</si>
  <si>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</si>
  <si>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</si>
  <si>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</si>
  <si>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</si>
  <si>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</si>
  <si>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</si>
  <si>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</si>
  <si>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</si>
  <si>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</si>
  <si>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</si>
  <si>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</si>
  <si>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</si>
  <si>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</si>
  <si>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</si>
  <si>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</si>
  <si>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</si>
  <si>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</si>
  <si>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</si>
  <si>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</si>
  <si>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</si>
  <si>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</si>
  <si>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</si>
  <si>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</si>
  <si>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</si>
  <si>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</si>
  <si>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</si>
  <si>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</si>
  <si>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</si>
  <si>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</si>
  <si>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</si>
  <si>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</si>
  <si>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</si>
  <si>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</si>
  <si>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</si>
  <si>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</si>
  <si>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</si>
  <si>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</si>
  <si>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</si>
  <si>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</si>
  <si>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</si>
  <si>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</si>
  <si>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</si>
  <si>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</si>
  <si>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</si>
  <si>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</si>
  <si>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</si>
  <si>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</si>
  <si>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</si>
  <si>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</si>
  <si>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</si>
  <si>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</si>
  <si>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</si>
  <si>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</si>
  <si>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</si>
  <si>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</si>
  <si>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</si>
  <si>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</si>
  <si>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</si>
  <si>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</si>
  <si>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</si>
  <si>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</si>
  <si>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</si>
  <si>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</si>
  <si>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</si>
  <si>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</si>
  <si>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</si>
  <si>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</si>
  <si>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</si>
  <si>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</si>
  <si>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</si>
  <si>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</si>
  <si>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</si>
  <si>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</si>
  <si>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</si>
  <si>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</si>
  <si>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</si>
  <si>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</si>
  <si>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</si>
  <si>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</si>
  <si>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</si>
  <si>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</si>
  <si>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</si>
  <si>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</si>
  <si>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</si>
  <si>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</si>
  <si>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</si>
  <si>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</si>
  <si>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</si>
  <si>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</si>
  <si>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</si>
  <si>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</si>
  <si>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</si>
  <si>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</si>
  <si>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</si>
  <si>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</si>
  <si>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</si>
  <si>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</si>
  <si>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</si>
  <si>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</si>
  <si>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</si>
  <si>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</si>
  <si>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</si>
  <si>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</si>
  <si>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</si>
  <si>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</si>
  <si>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</si>
  <si>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</si>
  <si>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</si>
  <si>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</si>
  <si>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</si>
  <si>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</si>
  <si>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</si>
  <si>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</si>
  <si>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</si>
  <si>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</si>
  <si>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</si>
  <si>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</si>
  <si>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</si>
  <si>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</si>
  <si>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</si>
  <si>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</si>
  <si>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</si>
  <si>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</si>
  <si>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</si>
  <si>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</si>
  <si>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</si>
  <si>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</si>
  <si>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</si>
  <si>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</si>
  <si>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</si>
  <si>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</si>
  <si>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</si>
  <si>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</si>
  <si>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</si>
  <si>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</si>
  <si>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</si>
  <si>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</si>
  <si>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</si>
  <si>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</si>
  <si>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</si>
  <si>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</si>
  <si>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</si>
  <si>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</si>
  <si>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</si>
  <si>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</si>
  <si>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</si>
  <si>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</si>
  <si>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</si>
  <si>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</si>
  <si>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</si>
  <si>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</si>
  <si>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</si>
  <si>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</si>
  <si>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</si>
  <si>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</si>
  <si>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</si>
  <si>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</si>
  <si>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</si>
  <si>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</si>
  <si>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</si>
  <si>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</si>
  <si>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</si>
  <si>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</si>
  <si>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</si>
  <si>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</si>
  <si>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</si>
  <si>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</si>
  <si>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</si>
  <si>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</si>
  <si>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</si>
  <si>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</si>
  <si>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</si>
  <si>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</si>
  <si>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</si>
  <si>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</si>
  <si>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</si>
  <si>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</si>
  <si>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</si>
  <si>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</si>
  <si>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</si>
  <si>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</si>
  <si>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</si>
  <si>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</si>
  <si>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</si>
  <si>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</si>
  <si>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</si>
  <si>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</si>
  <si>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</si>
  <si>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</si>
  <si>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</si>
  <si>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</si>
  <si>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</si>
  <si>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</si>
  <si>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</si>
  <si>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</si>
  <si>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</si>
  <si>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</si>
  <si>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</si>
  <si>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</si>
  <si>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</si>
  <si>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</si>
  <si>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</si>
  <si>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</si>
  <si>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</si>
  <si>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</si>
  <si>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</si>
  <si>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</si>
  <si>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</si>
  <si>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</si>
  <si>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</si>
  <si>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</si>
  <si>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</si>
  <si>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</si>
  <si>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</si>
  <si>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</si>
  <si>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</si>
  <si>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</si>
  <si>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</si>
  <si>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</si>
  <si>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</si>
  <si>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</si>
  <si>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</si>
  <si>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</si>
  <si>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</si>
  <si>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</si>
  <si>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</si>
  <si>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</si>
  <si>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</si>
  <si>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</si>
  <si>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</si>
  <si>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</si>
  <si>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</si>
  <si>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</si>
  <si>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</si>
  <si>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</si>
  <si>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</si>
  <si>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</si>
  <si>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</si>
  <si>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</si>
  <si>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</si>
  <si>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</si>
  <si>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</si>
  <si>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</si>
  <si>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</si>
  <si>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</si>
  <si>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</si>
  <si>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</si>
  <si>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</si>
  <si>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</si>
  <si>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</si>
  <si>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</si>
  <si>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</si>
  <si>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</si>
  <si>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</si>
  <si>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</si>
  <si>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</si>
  <si>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</si>
  <si>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</si>
  <si>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</si>
  <si>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</si>
  <si>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</si>
  <si>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</si>
  <si>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</si>
  <si>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</si>
  <si>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</si>
  <si>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</si>
  <si>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</si>
  <si>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</si>
  <si>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</si>
  <si>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</si>
  <si>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</si>
  <si>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</si>
  <si>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</si>
  <si>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</si>
  <si>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</si>
  <si>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</si>
  <si>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</si>
  <si>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</si>
  <si>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</si>
  <si>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</si>
  <si>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</si>
  <si>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</si>
  <si>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</si>
  <si>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</si>
  <si>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</si>
  <si>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</si>
  <si>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</si>
  <si>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</si>
  <si>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</si>
  <si>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</si>
  <si>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</si>
  <si>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</si>
  <si>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</si>
  <si>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</si>
  <si>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</si>
  <si>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</si>
  <si>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</si>
  <si>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</si>
  <si>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</si>
  <si>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</si>
  <si>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</si>
  <si>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</si>
  <si>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</si>
  <si>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</si>
  <si>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</si>
  <si>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</si>
  <si>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</si>
  <si>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</si>
  <si>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</si>
  <si>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</si>
  <si>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</si>
  <si>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</si>
  <si>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</si>
  <si>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</si>
  <si>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</si>
  <si>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</si>
  <si>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</si>
  <si>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</si>
  <si>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</si>
  <si>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</si>
  <si>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</si>
  <si>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</si>
  <si>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</si>
  <si>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</si>
  <si>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</si>
  <si>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</si>
  <si>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</si>
  <si>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</si>
  <si>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</si>
  <si>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</si>
  <si>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</si>
  <si>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</si>
  <si>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</si>
  <si>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</si>
  <si>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</si>
  <si>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</si>
  <si>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</si>
  <si>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</si>
  <si>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</si>
  <si>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</si>
  <si>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</si>
  <si>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</si>
  <si>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</si>
  <si>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</si>
  <si>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</si>
  <si>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</si>
  <si>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</si>
  <si>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</si>
  <si>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</si>
  <si>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</si>
  <si>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</si>
  <si>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</si>
  <si>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</si>
  <si>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</si>
  <si>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</si>
  <si>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</si>
  <si>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</si>
  <si>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</si>
  <si>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</si>
  <si>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</si>
  <si>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</si>
  <si>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</si>
  <si>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</si>
  <si>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</si>
  <si>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</si>
  <si>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</si>
  <si>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</si>
  <si>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</si>
  <si>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</si>
  <si>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</si>
  <si>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</si>
  <si>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</si>
  <si>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</si>
  <si>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</si>
  <si>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</si>
  <si>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</si>
  <si>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</si>
  <si>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</si>
  <si>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</si>
  <si>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</si>
  <si>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</si>
  <si>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</si>
  <si>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</si>
  <si>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</si>
  <si>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</si>
  <si>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</si>
  <si>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</si>
  <si>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</si>
  <si>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</si>
  <si>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</si>
  <si>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</si>
  <si>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</si>
  <si>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</si>
  <si>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</si>
  <si>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</si>
  <si>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</si>
  <si>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</si>
  <si>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</si>
  <si>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</si>
  <si>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</si>
  <si>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</si>
  <si>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</si>
  <si>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</si>
  <si>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</si>
  <si>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</si>
  <si>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</si>
  <si>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</si>
  <si>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</si>
  <si>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</si>
  <si>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</si>
  <si>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</si>
  <si>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</si>
  <si>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</si>
  <si>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</si>
  <si>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</si>
  <si>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</si>
  <si>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</si>
  <si>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</si>
  <si>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</si>
  <si>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</si>
  <si>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</si>
  <si>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</si>
  <si>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</si>
  <si>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</si>
  <si>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</si>
  <si>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</si>
  <si>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</si>
  <si>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</si>
  <si>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</si>
  <si>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</si>
  <si>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</si>
  <si>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</si>
  <si>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</si>
  <si>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</si>
  <si>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</si>
  <si>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</si>
  <si>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</si>
  <si>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</si>
  <si>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</si>
  <si>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</si>
  <si>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</si>
  <si>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</si>
  <si>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</si>
  <si>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</si>
  <si>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</si>
  <si>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</si>
  <si>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</si>
  <si>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</si>
  <si>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</si>
  <si>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</si>
  <si>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</si>
  <si>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</si>
  <si>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</si>
  <si>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</si>
  <si>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</si>
  <si>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</si>
  <si>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</si>
  <si>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</si>
  <si>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</si>
  <si>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</si>
  <si>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</si>
  <si>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</si>
  <si>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</si>
  <si>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</si>
  <si>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</si>
  <si>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</si>
  <si>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</si>
  <si>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</si>
  <si>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</si>
  <si>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</si>
  <si>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</si>
  <si>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</si>
  <si>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</si>
  <si>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</si>
  <si>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</si>
  <si>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</si>
  <si>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</si>
  <si>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</si>
  <si>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</si>
  <si>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</si>
  <si>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</si>
  <si>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</si>
  <si>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</si>
  <si>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</si>
  <si>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</si>
  <si>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</si>
  <si>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</si>
  <si>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</si>
  <si>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</si>
  <si>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</si>
  <si>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</si>
  <si>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</si>
  <si>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</si>
  <si>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</si>
  <si>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</si>
  <si>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</si>
  <si>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</si>
  <si>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</si>
  <si>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</si>
  <si>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</si>
  <si>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</si>
  <si>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</si>
  <si>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</si>
  <si>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</si>
  <si>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</si>
  <si>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</si>
  <si>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</si>
  <si>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</si>
  <si>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</si>
  <si>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</si>
  <si>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</si>
  <si>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</si>
  <si>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</si>
  <si>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</si>
  <si>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</si>
  <si>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</si>
  <si>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</si>
  <si>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</si>
  <si>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</si>
  <si>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</si>
  <si>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</si>
  <si>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</si>
  <si>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</si>
  <si>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</si>
  <si>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</si>
  <si>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</si>
  <si>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</si>
  <si>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</si>
  <si>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</si>
  <si>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</si>
  <si>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</si>
  <si>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</si>
  <si>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</si>
  <si>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</si>
  <si>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</si>
  <si>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</si>
  <si>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</si>
  <si>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</si>
  <si>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</si>
  <si>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</si>
  <si>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</si>
  <si>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</si>
  <si>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</si>
  <si>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</si>
  <si>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</si>
  <si>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</si>
  <si>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</si>
  <si>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</si>
  <si>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</si>
  <si>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</si>
  <si>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</si>
  <si>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</si>
  <si>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</si>
  <si>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</si>
  <si>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</si>
  <si>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</si>
  <si>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</si>
  <si>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</si>
  <si>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</si>
  <si>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</si>
  <si>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</si>
  <si>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</si>
  <si>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</si>
  <si>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</si>
  <si>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</si>
  <si>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</si>
  <si>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</si>
  <si>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</si>
  <si>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</si>
  <si>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</si>
  <si>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</si>
  <si>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</si>
  <si>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</si>
  <si>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</si>
  <si>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</si>
  <si>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</si>
  <si>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</si>
  <si>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</si>
  <si>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</si>
  <si>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</si>
  <si>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</si>
  <si>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</si>
  <si>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</si>
  <si>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</si>
  <si>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</si>
  <si>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</si>
  <si>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</si>
  <si>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</si>
  <si>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</si>
  <si>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</si>
  <si>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</si>
  <si>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</si>
  <si>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</si>
  <si>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</si>
  <si>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</si>
  <si>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</si>
  <si>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</si>
  <si>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</si>
  <si>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</si>
  <si>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</si>
  <si>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</si>
  <si>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</si>
  <si>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</si>
  <si>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</si>
  <si>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</si>
  <si>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</si>
  <si>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</si>
  <si>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</si>
  <si>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</si>
  <si>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</si>
  <si>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</si>
  <si>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</si>
  <si>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</si>
  <si>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</si>
  <si>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</si>
  <si>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</si>
  <si>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</si>
  <si>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</si>
  <si>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</si>
  <si>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</si>
  <si>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</si>
  <si>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</si>
  <si>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</si>
  <si>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</si>
  <si>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</si>
  <si>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</si>
  <si>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</si>
  <si>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</si>
  <si>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</si>
  <si>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</si>
  <si>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</si>
  <si>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</si>
  <si>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</si>
  <si>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</si>
  <si>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</si>
  <si>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</si>
  <si>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</si>
  <si>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</si>
  <si>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</si>
  <si>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</si>
  <si>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</si>
  <si>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</si>
  <si>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</si>
  <si>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</si>
  <si>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</si>
  <si>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</si>
  <si>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</si>
  <si>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</si>
  <si>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</si>
  <si>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</si>
  <si>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</si>
  <si>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</si>
  <si>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</si>
  <si>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</si>
  <si>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</si>
  <si>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</si>
  <si>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</si>
  <si>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</si>
  <si>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</si>
  <si>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</si>
  <si>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</si>
  <si>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</si>
  <si>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</si>
  <si>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</si>
  <si>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</si>
  <si>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</si>
  <si>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</si>
  <si>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</si>
  <si>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</si>
  <si>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</si>
  <si>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</si>
  <si>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</si>
  <si>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</si>
  <si>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</si>
  <si>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</si>
  <si>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</si>
  <si>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</si>
  <si>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</si>
  <si>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</si>
  <si>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</si>
  <si>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</si>
  <si>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</si>
  <si>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</si>
  <si>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</si>
  <si>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</si>
  <si>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</si>
  <si>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</si>
  <si>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</si>
  <si>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</si>
  <si>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</si>
  <si>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</si>
  <si>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</si>
  <si>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</si>
  <si>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</si>
  <si>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</si>
  <si>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</si>
  <si>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</si>
  <si>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</si>
  <si>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</si>
  <si>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</si>
  <si>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</si>
  <si>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</si>
  <si>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</si>
  <si>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</si>
  <si>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</si>
  <si>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</si>
  <si>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</si>
  <si>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</si>
  <si>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</si>
  <si>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</si>
  <si>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</si>
  <si>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</si>
  <si>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</si>
  <si>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</si>
  <si>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</si>
  <si>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</si>
  <si>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</si>
  <si>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</si>
  <si>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</si>
  <si>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</si>
  <si>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</si>
  <si>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</si>
  <si>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</si>
  <si>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</si>
  <si>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</si>
  <si>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</si>
  <si>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</si>
  <si>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</si>
  <si>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</si>
  <si>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</si>
  <si>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</si>
  <si>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</si>
  <si>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</si>
  <si>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</si>
  <si>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</si>
  <si>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</si>
  <si>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</si>
  <si>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</si>
  <si>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</si>
  <si>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</si>
  <si>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</si>
  <si>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</si>
  <si>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</si>
  <si>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</si>
  <si>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</si>
  <si>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</si>
  <si>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</si>
  <si>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</si>
  <si>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</si>
  <si>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</si>
  <si>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</si>
  <si>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</si>
  <si>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</si>
  <si>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</si>
  <si>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</si>
  <si>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</si>
  <si>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</si>
  <si>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</si>
  <si>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</si>
  <si>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</si>
  <si>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</si>
  <si>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</si>
  <si>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</si>
  <si>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</si>
  <si>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</si>
  <si>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</si>
  <si>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</si>
  <si>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</si>
  <si>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</si>
  <si>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</si>
  <si>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</si>
  <si>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</si>
  <si>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</si>
  <si>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</si>
  <si>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</si>
  <si>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</si>
  <si>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</si>
  <si>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</si>
  <si>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</si>
  <si>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</si>
  <si>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</si>
  <si>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</si>
  <si>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</si>
  <si>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</si>
  <si>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</si>
  <si>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</si>
  <si>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</si>
  <si>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</si>
  <si>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</si>
  <si>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</si>
  <si>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</si>
  <si>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</si>
  <si>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</si>
  <si>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</si>
  <si>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</si>
  <si>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</si>
  <si>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</si>
  <si>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</si>
  <si>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</si>
  <si>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</si>
  <si>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</si>
  <si>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</si>
  <si>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</si>
  <si>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</si>
  <si>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</si>
  <si>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</si>
  <si>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</si>
  <si>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</si>
  <si>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</si>
  <si>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</si>
  <si>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</si>
  <si>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</si>
  <si>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</si>
  <si>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</si>
  <si>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</si>
  <si>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</si>
  <si>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</si>
  <si>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</si>
  <si>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</si>
  <si>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</si>
  <si>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</si>
  <si>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</si>
  <si>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</si>
  <si>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</si>
  <si>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</si>
  <si>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</si>
  <si>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</si>
  <si>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</si>
  <si>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</si>
  <si>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</si>
  <si>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</si>
  <si>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</si>
  <si>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</si>
  <si>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</si>
  <si>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</si>
  <si>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</si>
  <si>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</si>
  <si>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</si>
  <si>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</si>
  <si>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</si>
  <si>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</si>
  <si>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</si>
  <si>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</si>
  <si>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</si>
  <si>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</si>
  <si>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</si>
  <si>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</si>
  <si>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</si>
  <si>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</si>
  <si>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</si>
  <si>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</si>
  <si>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</si>
  <si>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</si>
  <si>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</si>
  <si>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</si>
  <si>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</si>
  <si>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</si>
  <si>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</si>
  <si>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</si>
  <si>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</si>
  <si>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</si>
  <si>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</si>
  <si>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</si>
  <si>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</si>
  <si>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</si>
  <si>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</si>
  <si>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</si>
  <si>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</si>
  <si>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</si>
  <si>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</si>
  <si>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</si>
  <si>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</si>
  <si>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</si>
  <si>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</si>
  <si>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</si>
  <si>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</si>
  <si>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</si>
  <si>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</si>
  <si>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</si>
  <si>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</si>
  <si>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</si>
  <si>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</si>
  <si>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</si>
  <si>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</si>
  <si>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</si>
  <si>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</si>
  <si>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</si>
  <si>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</si>
  <si>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</si>
  <si>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</si>
  <si>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</si>
  <si>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</si>
  <si>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</si>
  <si>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</si>
  <si>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</si>
  <si>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</si>
  <si>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</si>
  <si>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</si>
  <si>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</si>
  <si>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</si>
  <si>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</si>
  <si>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</si>
  <si>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</si>
  <si>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</si>
  <si>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</si>
  <si>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</si>
  <si>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</si>
  <si>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</si>
  <si>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</si>
  <si>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</si>
  <si>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</si>
  <si>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</si>
  <si>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</si>
  <si>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</si>
  <si>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</si>
  <si>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</si>
  <si>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</si>
  <si>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</si>
  <si>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</si>
  <si>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</si>
  <si>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</si>
  <si>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</si>
  <si>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</si>
  <si>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</si>
  <si>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</si>
  <si>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</si>
  <si>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</si>
  <si>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</si>
  <si>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</si>
  <si>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</si>
  <si>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</si>
  <si>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</si>
  <si>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</si>
  <si>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</si>
  <si>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</si>
  <si>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</si>
  <si>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</si>
  <si>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</si>
  <si>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</si>
  <si>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</si>
  <si>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</si>
  <si>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</si>
  <si>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</si>
  <si>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</si>
  <si>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</si>
  <si>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</si>
  <si>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</si>
  <si>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</si>
  <si>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</si>
  <si>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</si>
  <si>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</si>
  <si>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</si>
  <si>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</si>
  <si>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</si>
  <si>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</si>
  <si>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</si>
  <si>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</si>
  <si>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</si>
  <si>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</si>
  <si>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</si>
  <si>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</si>
  <si>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</si>
  <si>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</si>
  <si>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</si>
  <si>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</si>
  <si>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</si>
  <si>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</si>
  <si>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</si>
  <si>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</si>
  <si>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</si>
  <si>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</si>
  <si>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</si>
  <si>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</si>
  <si>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</si>
  <si>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</si>
  <si>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</si>
  <si>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</si>
  <si>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</si>
  <si>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</si>
  <si>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</si>
  <si>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</si>
  <si>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</si>
  <si>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</si>
  <si>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</si>
  <si>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</si>
  <si>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</si>
  <si>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</si>
  <si>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</si>
  <si>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</si>
  <si>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</si>
  <si>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</si>
  <si>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</si>
  <si>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</si>
  <si>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</si>
  <si>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</si>
  <si>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</si>
  <si>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</si>
  <si>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</si>
  <si>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</si>
  <si>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</si>
  <si>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</si>
  <si>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</si>
  <si>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</si>
  <si>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</si>
  <si>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</si>
  <si>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</si>
  <si>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</si>
  <si>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</si>
  <si>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</si>
  <si>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</si>
  <si>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</si>
  <si>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</si>
  <si>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</si>
  <si>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</si>
  <si>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</si>
  <si>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</si>
  <si>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</si>
  <si>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</si>
  <si>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</si>
  <si>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</si>
  <si>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</si>
  <si>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</si>
  <si>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</si>
  <si>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</si>
  <si>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</si>
  <si>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</si>
  <si>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</si>
  <si>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</si>
  <si>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</si>
  <si>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</si>
  <si>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</si>
  <si>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</si>
  <si>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</si>
  <si>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</si>
  <si>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</si>
  <si>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</si>
  <si>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</si>
  <si>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</si>
  <si>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</si>
  <si>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</si>
  <si>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</si>
  <si>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</si>
  <si>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</si>
  <si>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</si>
  <si>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</si>
  <si>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</si>
  <si>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</si>
  <si>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</si>
  <si>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</si>
  <si>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</si>
  <si>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</si>
  <si>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</si>
  <si>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</si>
  <si>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</si>
  <si>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</si>
  <si>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</si>
  <si>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</si>
  <si>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</si>
  <si>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</si>
  <si>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</si>
  <si>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</si>
  <si>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</si>
  <si>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</si>
  <si>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</si>
  <si>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</si>
  <si>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</si>
  <si>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</si>
  <si>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</si>
  <si>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</si>
  <si>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</si>
  <si>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</si>
  <si>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</si>
  <si>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</si>
  <si>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</si>
  <si>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</si>
  <si>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</si>
  <si>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</si>
  <si>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</si>
  <si>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</si>
  <si>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</si>
  <si>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</si>
  <si>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</si>
  <si>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</si>
  <si>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</si>
  <si>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</si>
  <si>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</si>
  <si>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</si>
  <si>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</si>
  <si>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</si>
  <si>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</si>
  <si>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</si>
  <si>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</si>
  <si>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</si>
  <si>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</si>
  <si>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</si>
  <si>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</si>
  <si>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</si>
  <si>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</si>
  <si>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</si>
  <si>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</si>
  <si>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</si>
  <si>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</si>
  <si>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</si>
  <si>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</si>
  <si>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</si>
  <si>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</si>
  <si>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</si>
  <si>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</si>
  <si>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</si>
  <si>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</si>
  <si>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</si>
  <si>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</si>
  <si>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</si>
  <si>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</si>
  <si>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</si>
  <si>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</si>
  <si>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</si>
  <si>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</si>
  <si>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</si>
  <si>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</si>
  <si>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</si>
  <si>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</si>
  <si>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</si>
  <si>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</si>
  <si>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</si>
  <si>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</si>
  <si>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</si>
  <si>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</si>
  <si>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</si>
  <si>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</si>
  <si>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</si>
  <si>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</si>
  <si>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</si>
  <si>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</si>
  <si>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</si>
  <si>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</si>
  <si>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</si>
  <si>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</si>
  <si>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</si>
  <si>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</si>
  <si>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</si>
  <si>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</si>
  <si>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</si>
  <si>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</si>
  <si>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</si>
  <si>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</si>
  <si>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</si>
  <si>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</si>
  <si>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</si>
  <si>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</si>
  <si>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</si>
  <si>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</si>
  <si>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</si>
  <si>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</si>
  <si>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</si>
  <si>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</si>
  <si>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</si>
  <si>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</si>
  <si>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</si>
  <si>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</si>
  <si>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</si>
  <si>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</si>
  <si>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</si>
  <si>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</si>
  <si>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</si>
  <si>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</si>
  <si>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</si>
  <si>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</si>
  <si>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</si>
  <si>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</si>
  <si>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</si>
  <si>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</si>
  <si>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</si>
  <si>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</si>
  <si>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</si>
  <si>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</si>
  <si>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</si>
  <si>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</si>
  <si>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</si>
  <si>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</si>
  <si>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</si>
  <si>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</si>
  <si>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</si>
  <si>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</si>
  <si>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</si>
  <si>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</si>
  <si>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</si>
  <si>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</si>
  <si>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</si>
  <si>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</si>
  <si>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</si>
  <si>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</si>
  <si>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</si>
  <si>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</si>
  <si>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</si>
  <si>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</si>
  <si>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</si>
  <si>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</si>
  <si>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</si>
  <si>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</si>
  <si>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</si>
  <si>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</si>
  <si>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</si>
  <si>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</si>
  <si>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</si>
  <si>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</si>
  <si>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</si>
  <si>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</si>
  <si>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</si>
  <si>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</si>
  <si>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</si>
  <si>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</si>
  <si>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</si>
  <si>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</si>
  <si>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</si>
  <si>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</si>
  <si>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</si>
  <si>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</si>
  <si>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</si>
  <si>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</si>
  <si>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</si>
  <si>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</si>
  <si>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</si>
  <si>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</si>
  <si>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</si>
  <si>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</si>
  <si>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</si>
  <si>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</si>
  <si>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</si>
  <si>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</si>
  <si>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</si>
  <si>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</si>
  <si>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</si>
  <si>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</si>
  <si>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</si>
  <si>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</si>
  <si>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</si>
  <si>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</si>
  <si>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</si>
  <si>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</si>
  <si>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</si>
  <si>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</si>
  <si>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</si>
  <si>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</si>
  <si>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</si>
  <si>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</si>
  <si>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</si>
  <si>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</si>
  <si>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</si>
  <si>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</si>
  <si>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</si>
  <si>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</si>
  <si>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</si>
  <si>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</si>
  <si>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</si>
  <si>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</si>
  <si>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</si>
  <si>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</si>
  <si>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</si>
  <si>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</si>
  <si>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</si>
  <si>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</si>
  <si>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</si>
  <si>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</si>
  <si>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</si>
  <si>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</si>
  <si>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</si>
  <si>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</si>
  <si>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</si>
  <si>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</si>
  <si>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</si>
  <si>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</si>
  <si>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</si>
  <si>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</si>
  <si>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</si>
  <si>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</si>
  <si>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</si>
  <si>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</si>
  <si>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</si>
  <si>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</si>
  <si>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</si>
  <si>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</si>
  <si>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</si>
  <si>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</si>
  <si>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</si>
  <si>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</si>
  <si>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</si>
  <si>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</si>
  <si>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</si>
  <si>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</si>
  <si>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</si>
  <si>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</si>
  <si>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</si>
  <si>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</si>
  <si>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</si>
  <si>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</si>
  <si>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</si>
  <si>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</si>
  <si>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</si>
  <si>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</si>
  <si>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</si>
  <si>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</si>
  <si>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</si>
  <si>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</si>
  <si>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</si>
  <si>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</si>
  <si>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</si>
  <si>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</si>
  <si>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</si>
  <si>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</si>
  <si>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</si>
  <si>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</si>
  <si>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</si>
  <si>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</si>
  <si>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</si>
  <si>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</si>
  <si>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</si>
  <si>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</si>
  <si>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</si>
  <si>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</si>
  <si>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</si>
  <si>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</si>
  <si>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</si>
  <si>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</si>
  <si>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</si>
  <si>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</si>
  <si>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</si>
  <si>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</si>
  <si>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</si>
  <si>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</si>
  <si>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</si>
  <si>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</si>
  <si>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</si>
  <si>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</si>
  <si>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</si>
  <si>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</si>
  <si>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</si>
  <si>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</si>
  <si>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</si>
  <si>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</si>
  <si>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</si>
  <si>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</si>
  <si>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</si>
  <si>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</si>
  <si>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</si>
  <si>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</si>
  <si>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</si>
  <si>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</si>
  <si>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</si>
  <si>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</si>
  <si>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</si>
  <si>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</si>
  <si>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</si>
  <si>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</si>
  <si>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</si>
  <si>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</si>
  <si>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</si>
  <si>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</si>
  <si>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</si>
  <si>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</si>
  <si>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</si>
  <si>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</si>
  <si>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</si>
  <si>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</si>
  <si>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</si>
  <si>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</si>
  <si>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</si>
  <si>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</si>
  <si>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</si>
  <si>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</si>
  <si>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</si>
  <si>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</si>
  <si>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</si>
  <si>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</si>
  <si>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</si>
  <si>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</si>
  <si>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</si>
  <si>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</si>
  <si>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</si>
  <si>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</si>
  <si>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</si>
  <si>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</si>
  <si>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</si>
  <si>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</si>
  <si>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</si>
  <si>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</si>
  <si>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</si>
  <si>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</si>
  <si>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</si>
  <si>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</si>
  <si>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</si>
  <si>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</si>
  <si>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</si>
  <si>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</si>
  <si>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</si>
  <si>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</si>
  <si>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</si>
  <si>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</si>
  <si>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</si>
  <si>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</si>
  <si>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</si>
  <si>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</si>
  <si>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</si>
  <si>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</si>
  <si>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</si>
  <si>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</si>
  <si>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</si>
  <si>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</si>
  <si>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</si>
  <si>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</si>
  <si>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</si>
  <si>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</si>
  <si>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</si>
  <si>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</si>
  <si>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</si>
  <si>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</si>
  <si>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</si>
  <si>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</si>
  <si>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</si>
  <si>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</si>
  <si>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</si>
  <si>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</si>
  <si>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</si>
  <si>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</si>
  <si>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</si>
  <si>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</si>
  <si>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</si>
  <si>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</si>
  <si>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</si>
  <si>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</si>
  <si>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</si>
  <si>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</si>
  <si>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</si>
  <si>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</si>
  <si>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</si>
  <si>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</si>
  <si>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</si>
  <si>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</si>
  <si>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</si>
  <si>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</si>
  <si>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</si>
  <si>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</si>
  <si>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</si>
  <si>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</si>
  <si>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</si>
  <si>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</si>
  <si>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</si>
  <si>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</si>
  <si>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</si>
  <si>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</si>
  <si>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</si>
  <si>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</si>
  <si>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</si>
  <si>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</si>
  <si>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</si>
  <si>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</si>
  <si>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</si>
  <si>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</si>
  <si>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</si>
  <si>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</si>
  <si>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</si>
  <si>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</si>
  <si>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</si>
  <si>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</si>
  <si>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</si>
  <si>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</si>
  <si>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</si>
  <si>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</si>
  <si>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</si>
  <si>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</si>
  <si>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</si>
  <si>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</si>
  <si>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</si>
  <si>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</si>
  <si>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</si>
  <si>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</si>
  <si>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</si>
  <si>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</si>
  <si>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</si>
  <si>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</si>
  <si>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</si>
  <si>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</si>
  <si>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</si>
  <si>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</si>
  <si>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</si>
  <si>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</si>
  <si>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</si>
  <si>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</si>
  <si>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</si>
  <si>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</si>
  <si>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</si>
  <si>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</si>
  <si>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</si>
  <si>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</si>
  <si>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</si>
  <si>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</si>
  <si>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</si>
  <si>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</si>
  <si>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</si>
  <si>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</si>
  <si>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</si>
  <si>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</si>
  <si>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</si>
  <si>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</si>
  <si>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</si>
  <si>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</si>
  <si>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</si>
  <si>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</si>
  <si>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</si>
  <si>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</si>
  <si>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</si>
  <si>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</si>
  <si>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</si>
  <si>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</si>
  <si>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</si>
  <si>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</si>
  <si>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</si>
  <si>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</si>
  <si>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</si>
  <si>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</si>
  <si>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</si>
  <si>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</si>
  <si>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</si>
  <si>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</si>
  <si>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</si>
  <si>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</si>
  <si>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</si>
  <si>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</si>
  <si>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</si>
  <si>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</si>
  <si>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</si>
  <si>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</si>
  <si>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</si>
  <si>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</si>
  <si>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</si>
  <si>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</si>
  <si>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</si>
  <si>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</si>
  <si>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</si>
  <si>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</si>
  <si>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</si>
  <si>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</si>
  <si>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</si>
  <si>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</si>
  <si>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</si>
  <si>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</si>
  <si>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</si>
  <si>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</si>
  <si>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</si>
  <si>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</si>
  <si>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</si>
  <si>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</si>
  <si>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</si>
  <si>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</si>
  <si>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</si>
  <si>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</si>
  <si>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</si>
  <si>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</si>
  <si>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</si>
  <si>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</si>
  <si>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</si>
  <si>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</si>
  <si>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</si>
  <si>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</si>
  <si>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</si>
  <si>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</si>
  <si>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</si>
  <si>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</si>
  <si>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</si>
  <si>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</si>
  <si>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</si>
  <si>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</si>
  <si>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</si>
  <si>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</si>
  <si>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</si>
  <si>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</si>
  <si>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</si>
  <si>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</si>
  <si>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</si>
  <si>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</si>
  <si>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</si>
  <si>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</si>
  <si>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</si>
  <si>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</si>
  <si>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</si>
  <si>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</si>
  <si>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</si>
  <si>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</si>
  <si>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</si>
  <si>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</si>
  <si>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</si>
  <si>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</si>
  <si>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</si>
  <si>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</si>
  <si>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</si>
  <si>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</si>
  <si>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</si>
  <si>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</si>
  <si>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</si>
  <si>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</si>
  <si>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</si>
  <si>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</si>
  <si>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</si>
  <si>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</si>
  <si>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</si>
  <si>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</si>
  <si>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</si>
  <si>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</si>
  <si>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</si>
  <si>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</si>
  <si>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</si>
  <si>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</si>
  <si>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</si>
  <si>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</si>
  <si>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</si>
  <si>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</si>
  <si>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</si>
  <si>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</si>
  <si>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</si>
  <si>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</si>
  <si>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</si>
  <si>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</si>
  <si>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</si>
  <si>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</si>
  <si>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</si>
  <si>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</si>
  <si>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</si>
  <si>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</si>
  <si>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</si>
  <si>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</si>
  <si>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</si>
  <si>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</si>
  <si>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</si>
  <si>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</si>
  <si>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</si>
  <si>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</si>
  <si>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</si>
  <si>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</si>
  <si>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</si>
  <si>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</si>
  <si>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</si>
  <si>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</si>
  <si>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</si>
  <si>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</si>
  <si>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</si>
  <si>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</si>
  <si>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</si>
  <si>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</si>
  <si>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</si>
  <si>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</si>
  <si>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</si>
  <si>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</si>
  <si>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</si>
  <si>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</si>
  <si>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</si>
  <si>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</si>
  <si>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</si>
  <si>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</si>
  <si>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</si>
  <si>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</si>
  <si>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</si>
  <si>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</si>
  <si>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</si>
  <si>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</si>
  <si>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</si>
  <si>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</si>
  <si>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</si>
  <si>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</si>
  <si>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</si>
  <si>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</si>
  <si>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</si>
  <si>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</si>
  <si>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</si>
  <si>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</si>
  <si>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</si>
  <si>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</si>
  <si>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</si>
  <si>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</si>
  <si>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</si>
  <si>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</si>
  <si>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</si>
  <si>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</si>
  <si>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</si>
  <si>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</si>
  <si>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</si>
  <si>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</si>
  <si>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</si>
  <si>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</si>
  <si>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</si>
  <si>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</si>
  <si>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</si>
  <si>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</si>
  <si>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</si>
  <si>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</si>
  <si>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</si>
  <si>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</si>
  <si>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</si>
  <si>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</si>
  <si>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</si>
  <si>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</si>
  <si>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</si>
  <si>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</si>
  <si>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</si>
  <si>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</si>
  <si>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</si>
  <si>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</si>
  <si>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</si>
  <si>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</si>
  <si>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</si>
  <si>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</si>
  <si>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</si>
  <si>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</si>
  <si>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</si>
  <si>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</si>
  <si>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</si>
  <si>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</si>
  <si>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</si>
  <si>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</si>
  <si>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</si>
  <si>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</si>
  <si>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</si>
  <si>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</si>
  <si>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</si>
  <si>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</si>
  <si>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</si>
  <si>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</si>
  <si>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</si>
  <si>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</si>
  <si>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</si>
  <si>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</si>
  <si>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</si>
  <si>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</si>
  <si>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</si>
  <si>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</si>
  <si>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</si>
  <si>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</si>
  <si>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</si>
  <si>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</si>
  <si>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</si>
  <si>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</si>
  <si>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</si>
  <si>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</si>
  <si>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</si>
  <si>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</si>
  <si>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</si>
  <si>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</si>
  <si>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</si>
  <si>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</si>
  <si>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</si>
  <si>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</si>
  <si>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</si>
  <si>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</si>
  <si>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</si>
  <si>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</si>
  <si>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</si>
  <si>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</si>
  <si>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</si>
  <si>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</si>
  <si>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</si>
  <si>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</si>
  <si>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</si>
  <si>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</si>
  <si>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</si>
  <si>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</si>
  <si>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</si>
  <si>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</si>
  <si>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</si>
  <si>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</si>
  <si>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</si>
  <si>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</si>
  <si>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</si>
  <si>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</si>
  <si>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</si>
  <si>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</si>
  <si>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</si>
  <si>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</si>
  <si>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</si>
  <si>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</si>
  <si>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</si>
  <si>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</si>
  <si>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</si>
  <si>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</si>
  <si>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</si>
  <si>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</si>
  <si>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</si>
  <si>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</si>
  <si>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</si>
  <si>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</si>
  <si>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</si>
  <si>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</si>
  <si>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</si>
  <si>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</si>
  <si>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</si>
  <si>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</si>
  <si>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</si>
  <si>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</si>
  <si>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</si>
  <si>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</si>
  <si>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</si>
  <si>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</si>
  <si>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</si>
  <si>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</si>
  <si>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</si>
  <si>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</si>
  <si>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</si>
  <si>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</si>
  <si>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</si>
  <si>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</si>
  <si>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</si>
  <si>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</si>
  <si>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</si>
  <si>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</si>
  <si>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</si>
  <si>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</si>
  <si>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</si>
  <si>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</si>
  <si>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</si>
  <si>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</si>
  <si>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</si>
  <si>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</si>
  <si>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</si>
  <si>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</si>
  <si>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</si>
  <si>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</si>
  <si>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</si>
  <si>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</si>
  <si>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</si>
  <si>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</si>
  <si>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</si>
  <si>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</si>
  <si>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</si>
  <si>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</si>
  <si>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</si>
  <si>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</si>
  <si>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</si>
  <si>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</si>
  <si>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</si>
  <si>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</si>
  <si>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</si>
  <si>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</si>
  <si>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</si>
  <si>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</si>
  <si>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</si>
  <si>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</si>
  <si>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</si>
  <si>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</si>
  <si>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</si>
  <si>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</si>
  <si>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</si>
  <si>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</si>
  <si>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</si>
  <si>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</si>
  <si>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</si>
  <si>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</si>
  <si>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</si>
  <si>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</si>
  <si>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</si>
  <si>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</si>
  <si>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</si>
  <si>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</si>
  <si>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</si>
  <si>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</si>
  <si>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</si>
  <si>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</si>
  <si>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</si>
  <si>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</si>
  <si>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</si>
  <si>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</si>
  <si>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</si>
  <si>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</si>
  <si>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</si>
  <si>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</si>
  <si>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</si>
  <si>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</si>
  <si>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</si>
  <si>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</si>
  <si>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</si>
  <si>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</si>
  <si>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</si>
  <si>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</si>
  <si>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</si>
  <si>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</si>
  <si>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</si>
  <si>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</si>
  <si>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</si>
  <si>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</si>
  <si>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</si>
  <si>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</si>
  <si>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</si>
  <si>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</si>
  <si>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</si>
  <si>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</si>
  <si>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</si>
  <si>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</si>
  <si>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</si>
  <si>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</si>
  <si>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</si>
  <si>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</si>
  <si>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</si>
  <si>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</si>
  <si>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</si>
  <si>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</si>
  <si>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</si>
  <si>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</si>
  <si>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</si>
  <si>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</si>
  <si>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</si>
  <si>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</si>
  <si>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</si>
  <si>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</si>
  <si>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</si>
  <si>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</si>
  <si>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</si>
  <si>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</si>
  <si>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</si>
  <si>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</si>
  <si>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</si>
  <si>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</si>
  <si>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</si>
  <si>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</si>
  <si>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</si>
  <si>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</si>
  <si>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</si>
  <si>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</si>
  <si>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</si>
  <si>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</si>
  <si>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</si>
  <si>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</si>
  <si>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</si>
  <si>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</si>
  <si>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</si>
  <si>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</si>
  <si>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</si>
  <si>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</si>
  <si>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</si>
  <si>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</si>
  <si>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</si>
  <si>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</si>
  <si>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</si>
  <si>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</si>
  <si>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</si>
  <si>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</si>
  <si>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</si>
  <si>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</si>
  <si>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</si>
  <si>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</si>
  <si>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</si>
  <si>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</si>
  <si>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</si>
  <si>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</si>
  <si>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</si>
  <si>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</si>
  <si>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</si>
  <si>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</si>
  <si>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</si>
  <si>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</si>
  <si>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</si>
  <si>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</si>
  <si>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</si>
  <si>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</si>
  <si>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</si>
  <si>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</si>
  <si>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</si>
  <si>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</si>
  <si>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</si>
  <si>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</si>
  <si>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</si>
  <si>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</si>
  <si>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</si>
  <si>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</si>
  <si>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</si>
  <si>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</si>
  <si>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</si>
  <si>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</si>
  <si>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</si>
  <si>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</si>
  <si>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</si>
  <si>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</si>
  <si>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</si>
  <si>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</si>
  <si>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</si>
  <si>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</si>
  <si>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</si>
  <si>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</si>
  <si>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</si>
  <si>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</si>
  <si>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</si>
  <si>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</si>
  <si>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</si>
  <si>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</si>
  <si>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</si>
  <si>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</si>
  <si>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</si>
  <si>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</si>
  <si>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</si>
  <si>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</si>
  <si>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</si>
  <si>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</si>
  <si>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</si>
  <si>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</si>
  <si>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</si>
  <si>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</si>
  <si>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</si>
  <si>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</si>
  <si>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</si>
  <si>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</si>
  <si>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</si>
  <si>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</si>
  <si>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</si>
  <si>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</si>
  <si>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</si>
  <si>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</si>
  <si>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</si>
  <si>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</si>
  <si>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</si>
  <si>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</si>
  <si>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</si>
  <si>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</si>
  <si>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</si>
  <si>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</si>
  <si>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</si>
  <si>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</si>
  <si>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</si>
  <si>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</si>
  <si>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</si>
  <si>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</si>
  <si>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</si>
  <si>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</si>
  <si>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</si>
  <si>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</si>
  <si>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</si>
  <si>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</si>
  <si>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</si>
  <si>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</si>
  <si>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</si>
  <si>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</si>
  <si>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</si>
  <si>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</si>
  <si>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</si>
  <si>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</si>
  <si>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</si>
  <si>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</si>
  <si>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</si>
  <si>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</si>
  <si>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</si>
  <si>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</si>
  <si>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</si>
  <si>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</si>
  <si>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</si>
  <si>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</si>
  <si>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</si>
  <si>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</si>
  <si>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</si>
  <si>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</si>
  <si>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</si>
  <si>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</si>
  <si>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</si>
  <si>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</si>
  <si>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</si>
  <si>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</si>
  <si>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</si>
  <si>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</si>
  <si>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</si>
  <si>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</si>
  <si>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</si>
  <si>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</si>
  <si>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</si>
  <si>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</si>
  <si>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</si>
  <si>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</si>
  <si>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</si>
  <si>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</si>
  <si>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</si>
  <si>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</si>
  <si>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</si>
  <si>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</si>
  <si>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</si>
  <si>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</si>
  <si>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</si>
  <si>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</si>
  <si>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</si>
  <si>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</si>
  <si>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</si>
  <si>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</si>
  <si>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</si>
  <si>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</si>
  <si>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</si>
  <si>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</si>
  <si>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</si>
  <si>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</si>
  <si>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</si>
  <si>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</si>
  <si>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</si>
  <si>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</si>
  <si>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</si>
  <si>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</si>
  <si>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</si>
  <si>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</si>
  <si>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</si>
  <si>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</si>
  <si>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</si>
  <si>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</si>
  <si>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</si>
  <si>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</si>
  <si>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</si>
  <si>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</si>
  <si>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</si>
  <si>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</si>
  <si>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</si>
  <si>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</si>
  <si>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</si>
  <si>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</si>
  <si>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</si>
  <si>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</si>
  <si>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</si>
  <si>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</si>
  <si>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</si>
  <si>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</si>
  <si>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</si>
  <si>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</si>
  <si>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</si>
  <si>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</si>
  <si>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</si>
  <si>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</si>
  <si>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</si>
  <si>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</si>
  <si>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</si>
  <si>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</si>
  <si>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</si>
  <si>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</si>
  <si>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</si>
  <si>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</si>
  <si>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</si>
  <si>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</si>
  <si>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</si>
  <si>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</si>
  <si>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</si>
  <si>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</si>
  <si>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</si>
  <si>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</si>
  <si>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</si>
  <si>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</si>
  <si>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</si>
  <si>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</si>
  <si>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</si>
  <si>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</si>
  <si>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</si>
  <si>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</si>
  <si>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</si>
  <si>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</si>
  <si>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</si>
  <si>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</si>
  <si>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</si>
  <si>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</si>
  <si>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</si>
  <si>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</si>
  <si>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</si>
  <si>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</si>
  <si>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</si>
  <si>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</si>
  <si>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</si>
  <si>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</si>
  <si>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</si>
  <si>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</si>
  <si>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</si>
  <si>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</si>
  <si>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</si>
  <si>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</si>
  <si>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</si>
  <si>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</si>
  <si>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</si>
  <si>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</si>
  <si>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</si>
  <si>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</si>
  <si>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</si>
  <si>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</si>
  <si>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</si>
  <si>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</si>
  <si>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</si>
  <si>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</si>
  <si>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</si>
  <si>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</si>
  <si>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</si>
  <si>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</si>
  <si>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</si>
  <si>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</si>
  <si>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</si>
  <si>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</si>
  <si>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</si>
  <si>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</si>
  <si>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</si>
  <si>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</si>
  <si>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</si>
  <si>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</si>
  <si>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</si>
  <si>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</si>
  <si>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</si>
  <si>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</si>
  <si>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</si>
  <si>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</si>
  <si>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</si>
  <si>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</si>
  <si>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</si>
  <si>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</si>
  <si>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</si>
  <si>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</si>
  <si>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</si>
  <si>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</si>
  <si>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</si>
  <si>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</si>
  <si>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</si>
  <si>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</si>
  <si>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</si>
  <si>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</si>
  <si>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</si>
  <si>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</si>
  <si>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</si>
  <si>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</si>
  <si>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</si>
  <si>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</si>
  <si>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</si>
  <si>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</si>
  <si>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</si>
  <si>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</si>
  <si>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</si>
  <si>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</si>
  <si>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</si>
  <si>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</si>
  <si>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</si>
  <si>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</si>
  <si>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</si>
  <si>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</si>
  <si>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</si>
  <si>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</si>
  <si>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</si>
  <si>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</si>
  <si>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</si>
  <si>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</si>
  <si>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</si>
  <si>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</si>
  <si>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</si>
  <si>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</si>
  <si>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</si>
  <si>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</si>
  <si>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</si>
  <si>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</si>
  <si>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</si>
  <si>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</si>
  <si>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</si>
  <si>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</si>
  <si>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</si>
  <si>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</si>
  <si>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</si>
  <si>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</si>
  <si>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</si>
  <si>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</si>
  <si>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</si>
  <si>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</si>
  <si>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</si>
  <si>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</si>
  <si>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</si>
  <si>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</si>
  <si>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</si>
  <si>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</si>
  <si>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</si>
  <si>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</si>
  <si>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</si>
  <si>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</si>
  <si>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</si>
  <si>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</si>
  <si>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</si>
  <si>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</si>
  <si>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</si>
  <si>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</si>
  <si>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</si>
  <si>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</si>
  <si>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</si>
  <si>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</si>
  <si>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</si>
  <si>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</si>
  <si>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</si>
  <si>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</si>
  <si>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</si>
  <si>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</si>
  <si>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</si>
  <si>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</si>
  <si>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</si>
  <si>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</si>
  <si>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</si>
  <si>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</si>
  <si>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</si>
  <si>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</si>
  <si>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</si>
  <si>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</si>
  <si>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</si>
  <si>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</si>
  <si>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</si>
  <si>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</si>
  <si>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</si>
  <si>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</si>
  <si>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</si>
  <si>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</si>
  <si>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</si>
  <si>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</si>
  <si>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</si>
  <si>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</si>
  <si>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</si>
  <si>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</si>
  <si>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</si>
  <si>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</si>
  <si>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</si>
  <si>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</si>
  <si>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</si>
  <si>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</si>
  <si>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</si>
  <si>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</si>
  <si>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</si>
  <si>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</si>
  <si>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</si>
  <si>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</si>
  <si>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</si>
  <si>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</si>
  <si>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</si>
  <si>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</si>
  <si>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</si>
  <si>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</si>
  <si>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</si>
  <si>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</si>
  <si>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</si>
  <si>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</si>
  <si>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</si>
  <si>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</si>
  <si>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</si>
  <si>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</si>
  <si>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</si>
  <si>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</si>
  <si>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</si>
  <si>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</si>
  <si>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</si>
  <si>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</si>
  <si>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</si>
  <si>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</si>
  <si>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</si>
  <si>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</si>
  <si>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</si>
  <si>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</si>
  <si>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</si>
  <si>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</si>
  <si>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</si>
  <si>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</si>
  <si>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</si>
  <si>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</si>
  <si>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</si>
  <si>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</si>
  <si>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</si>
  <si>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</si>
  <si>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</si>
  <si>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</si>
  <si>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</si>
  <si>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</si>
  <si>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</si>
  <si>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</si>
  <si>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</si>
  <si>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</si>
  <si>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</si>
  <si>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</si>
  <si>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</si>
  <si>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</si>
  <si>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</si>
  <si>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</si>
  <si>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</si>
  <si>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</si>
  <si>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</si>
  <si>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</si>
  <si>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</si>
  <si>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</si>
  <si>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</si>
  <si>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</si>
  <si>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</si>
  <si>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</si>
  <si>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</si>
  <si>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</si>
  <si>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</si>
  <si>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</si>
  <si>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</si>
  <si>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</si>
  <si>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</si>
  <si>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</si>
  <si>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</si>
  <si>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</si>
  <si>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</si>
  <si>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</si>
  <si>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</si>
  <si>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</si>
  <si>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</si>
  <si>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</si>
  <si>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</si>
  <si>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</si>
  <si>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</si>
  <si>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</si>
  <si>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</si>
  <si>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</si>
  <si>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</si>
  <si>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</si>
  <si>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</si>
  <si>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</si>
  <si>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</si>
  <si>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</si>
  <si>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</si>
  <si>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</si>
  <si>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</si>
  <si>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</si>
  <si>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</si>
  <si>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</si>
  <si>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</si>
  <si>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</si>
  <si>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</si>
  <si>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</si>
  <si>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</si>
  <si>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</si>
  <si>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</si>
  <si>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</si>
  <si>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</si>
  <si>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</si>
  <si>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</si>
  <si>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</si>
  <si>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</si>
  <si>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</si>
  <si>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</si>
  <si>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</si>
  <si>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</si>
  <si>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</si>
  <si>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</si>
  <si>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</si>
  <si>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</si>
  <si>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</si>
  <si>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</si>
  <si>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</si>
  <si>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</si>
  <si>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</si>
  <si>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</si>
  <si>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</si>
  <si>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</si>
  <si>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</si>
  <si>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</si>
  <si>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</si>
  <si>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</si>
  <si>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</si>
  <si>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</si>
  <si>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</si>
  <si>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</si>
  <si>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</si>
  <si>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</si>
  <si>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</si>
  <si>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</si>
  <si>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</si>
  <si>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</si>
  <si>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</si>
  <si>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</si>
  <si>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</si>
  <si>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</si>
  <si>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</si>
  <si>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</si>
  <si>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</si>
  <si>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</si>
  <si>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</si>
  <si>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</si>
  <si>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</si>
  <si>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</si>
  <si>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</si>
  <si>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</si>
  <si>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</si>
  <si>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</si>
  <si>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</si>
  <si>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</si>
  <si>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</si>
  <si>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</si>
  <si>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</si>
  <si>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</si>
  <si>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</si>
  <si>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</si>
  <si>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</si>
  <si>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</si>
  <si>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</si>
  <si>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</si>
  <si>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</si>
  <si>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</si>
  <si>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</si>
  <si>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</si>
  <si>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</si>
  <si>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</si>
  <si>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</si>
  <si>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</si>
  <si>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</si>
  <si>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</si>
  <si>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</si>
  <si>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</si>
  <si>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</si>
  <si>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</si>
  <si>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</si>
  <si>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</si>
  <si>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</si>
  <si>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</si>
  <si>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</si>
  <si>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</si>
  <si>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</si>
  <si>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</si>
  <si>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</si>
  <si>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</si>
  <si>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</si>
  <si>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</si>
  <si>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</si>
  <si>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</si>
  <si>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</si>
  <si>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</si>
  <si>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</si>
  <si>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</si>
  <si>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</si>
  <si>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</si>
  <si>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</si>
  <si>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</si>
  <si>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</si>
  <si>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</si>
  <si>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</si>
  <si>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</si>
  <si>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</si>
  <si>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</si>
  <si>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</si>
  <si>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</si>
  <si>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</si>
  <si>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</si>
  <si>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</si>
  <si>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</si>
  <si>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</si>
  <si>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</si>
  <si>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</si>
  <si>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</si>
  <si>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</si>
  <si>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</si>
  <si>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</si>
  <si>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</si>
  <si>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</si>
  <si>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</si>
  <si>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</si>
  <si>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</si>
  <si>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</si>
  <si>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</si>
  <si>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</si>
  <si>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</si>
  <si>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</si>
  <si>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</si>
  <si>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</si>
  <si>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</si>
  <si>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</si>
  <si>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</si>
  <si>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</si>
  <si>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</si>
  <si>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</si>
  <si>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</si>
  <si>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</si>
  <si>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</si>
  <si>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</si>
  <si>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</si>
  <si>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</si>
  <si>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</si>
  <si>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</si>
  <si>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</si>
  <si>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</si>
  <si>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</si>
  <si>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</si>
  <si>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</si>
  <si>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</si>
  <si>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</si>
  <si>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</si>
  <si>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</si>
  <si>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</si>
  <si>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</si>
  <si>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</si>
  <si>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</si>
  <si>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</si>
  <si>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</si>
  <si>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</si>
  <si>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</si>
  <si>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</si>
  <si>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</si>
  <si>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</si>
  <si>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</si>
  <si>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</si>
  <si>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</si>
  <si>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</si>
  <si>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</si>
  <si>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</si>
  <si>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</si>
  <si>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</si>
  <si>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</si>
  <si>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</si>
  <si>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</si>
  <si>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</si>
  <si>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</si>
  <si>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</si>
  <si>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</si>
  <si>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</si>
  <si>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</si>
  <si>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</si>
  <si>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</si>
  <si>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</si>
  <si>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</si>
  <si>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</si>
  <si>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</si>
  <si>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</si>
  <si>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</si>
  <si>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</si>
  <si>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</si>
  <si>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</si>
  <si>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</si>
  <si>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</si>
  <si>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</si>
  <si>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</si>
  <si>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</si>
  <si>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</si>
  <si>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</si>
  <si>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</si>
  <si>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</si>
  <si>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</si>
  <si>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</si>
  <si>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</si>
  <si>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</si>
  <si>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</si>
  <si>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</si>
  <si>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</si>
  <si>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</si>
  <si>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</si>
  <si>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</si>
  <si>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</si>
  <si>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</si>
  <si>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</si>
  <si>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</si>
  <si>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</si>
  <si>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</si>
  <si>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</si>
  <si>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</si>
  <si>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</si>
  <si>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</si>
  <si>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</si>
  <si>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</si>
  <si>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</si>
  <si>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</si>
  <si>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</si>
  <si>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</si>
  <si>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</si>
  <si>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</si>
  <si>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</si>
  <si>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</si>
  <si>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</si>
  <si>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</si>
  <si>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</si>
  <si>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</si>
  <si>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</si>
  <si>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</si>
  <si>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</si>
  <si>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</si>
  <si>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</si>
  <si>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</si>
  <si>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</si>
  <si>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</si>
  <si>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</si>
  <si>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</si>
  <si>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</si>
  <si>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</si>
  <si>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</si>
  <si>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</si>
  <si>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</si>
  <si>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</si>
  <si>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</si>
  <si>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</si>
  <si>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</si>
  <si>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</si>
  <si>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</si>
  <si>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</si>
  <si>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</si>
  <si>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</si>
  <si>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</si>
  <si>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</si>
  <si>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</si>
  <si>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</si>
  <si>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</si>
  <si>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</si>
  <si>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</si>
  <si>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</si>
  <si>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</si>
  <si>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</si>
  <si>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</si>
  <si>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</si>
  <si>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</si>
  <si>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</si>
  <si>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</si>
  <si>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</si>
  <si>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</si>
  <si>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</si>
  <si>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</si>
  <si>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</si>
  <si>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</si>
  <si>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</si>
  <si>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</si>
  <si>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</si>
  <si>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</si>
  <si>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</si>
  <si>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</si>
  <si>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</si>
  <si>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</si>
  <si>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</si>
  <si>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</si>
  <si>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</si>
  <si>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</si>
  <si>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</si>
  <si>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</si>
  <si>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</si>
  <si>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</si>
  <si>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</si>
  <si>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</si>
  <si>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</si>
  <si>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</si>
  <si>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</si>
  <si>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</si>
  <si>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</si>
  <si>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</si>
  <si>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</si>
  <si>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</si>
  <si>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</si>
  <si>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</si>
  <si>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</si>
  <si>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</si>
  <si>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</si>
  <si>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</si>
  <si>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</si>
  <si>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</si>
  <si>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</si>
  <si>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</si>
  <si>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</si>
  <si>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</si>
  <si>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</si>
  <si>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</si>
  <si>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</si>
  <si>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</si>
  <si>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</si>
  <si>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</si>
  <si>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</si>
  <si>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</si>
  <si>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</si>
  <si>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</si>
  <si>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</si>
  <si>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</si>
  <si>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</si>
  <si>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</si>
  <si>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</si>
  <si>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</si>
  <si>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</si>
  <si>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</si>
  <si>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</si>
  <si>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</si>
  <si>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</si>
  <si>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</si>
  <si>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</si>
  <si>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</si>
  <si>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</si>
  <si>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</si>
  <si>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</si>
  <si>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</si>
  <si>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</si>
  <si>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</si>
  <si>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</si>
  <si>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</si>
  <si>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</si>
  <si>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</si>
  <si>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</si>
  <si>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</si>
  <si>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</si>
  <si>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</si>
  <si>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</si>
  <si>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</si>
  <si>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</si>
  <si>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</si>
  <si>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</si>
  <si>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</si>
  <si>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</si>
  <si>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</si>
  <si>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</si>
  <si>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</si>
  <si>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</si>
  <si>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</si>
  <si>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</si>
  <si>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</si>
  <si>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</si>
  <si>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</si>
  <si>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</si>
  <si>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</si>
  <si>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</si>
  <si>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</si>
  <si>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</si>
  <si>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</si>
  <si>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</si>
  <si>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</si>
  <si>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</si>
  <si>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</si>
  <si>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</si>
  <si>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</si>
  <si>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</si>
  <si>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</si>
  <si>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</si>
  <si>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</si>
  <si>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</si>
  <si>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</si>
  <si>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</si>
  <si>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</si>
  <si>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</si>
  <si>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</si>
  <si>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</si>
  <si>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</si>
  <si>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</si>
  <si>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</si>
  <si>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</si>
  <si>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</si>
  <si>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</si>
  <si>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</si>
  <si>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</si>
  <si>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</si>
  <si>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</si>
  <si>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</si>
  <si>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</si>
  <si>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</si>
  <si>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</si>
  <si>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</si>
  <si>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</si>
  <si>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</si>
  <si>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</si>
  <si>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</si>
  <si>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</si>
  <si>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</si>
  <si>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</si>
  <si>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</si>
  <si>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</si>
  <si>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</si>
  <si>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</si>
  <si>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</si>
  <si>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</si>
  <si>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</si>
  <si>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</si>
  <si>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</si>
  <si>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</si>
  <si>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</si>
  <si>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</si>
  <si>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</si>
  <si>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</si>
  <si>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</si>
  <si>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</si>
  <si>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</si>
  <si>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</si>
  <si>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</si>
  <si>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</si>
  <si>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</si>
  <si>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</si>
  <si>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</si>
  <si>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</si>
  <si>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</si>
  <si>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</si>
  <si>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</si>
  <si>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</si>
  <si>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</si>
  <si>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</si>
  <si>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</si>
  <si>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</si>
  <si>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</si>
  <si>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</si>
  <si>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</si>
  <si>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</si>
  <si>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</si>
  <si>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</si>
  <si>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</si>
  <si>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</si>
  <si>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</si>
  <si>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</si>
  <si>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</si>
  <si>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</si>
  <si>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</si>
  <si>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</si>
  <si>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</si>
  <si>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</si>
  <si>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</si>
  <si>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</si>
  <si>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</si>
  <si>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</si>
  <si>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</si>
  <si>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</si>
  <si>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</si>
  <si>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</si>
  <si>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</si>
  <si>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</si>
  <si>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</si>
  <si>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</si>
  <si>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</si>
  <si>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</si>
  <si>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</si>
  <si>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</si>
  <si>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</si>
  <si>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</si>
  <si>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</si>
  <si>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</si>
  <si>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</si>
  <si>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</si>
  <si>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</si>
  <si>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</si>
  <si>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</si>
  <si>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</si>
  <si>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</si>
  <si>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</si>
  <si>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</si>
  <si>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</si>
  <si>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</si>
  <si>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</si>
  <si>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</si>
  <si>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</si>
  <si>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</si>
  <si>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</si>
  <si>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</si>
  <si>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</si>
  <si>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</si>
  <si>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</si>
  <si>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</si>
  <si>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</si>
  <si>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</si>
  <si>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</si>
  <si>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</si>
  <si>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</si>
  <si>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</si>
  <si>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</si>
  <si>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</si>
  <si>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</si>
  <si>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</si>
  <si>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</si>
  <si>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</si>
  <si>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</si>
  <si>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</si>
  <si>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</si>
  <si>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</si>
  <si>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</si>
  <si>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</si>
  <si>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</si>
  <si>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</si>
  <si>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</si>
  <si>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</si>
  <si>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</si>
  <si>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</si>
  <si>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</si>
  <si>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</si>
  <si>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</si>
  <si>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</si>
  <si>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</si>
  <si>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</si>
  <si>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</si>
  <si>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</si>
  <si>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</si>
  <si>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</si>
  <si>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</si>
  <si>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</si>
  <si>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</si>
  <si>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</si>
  <si>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</si>
  <si>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</si>
  <si>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</si>
  <si>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</si>
  <si>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</si>
  <si>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</si>
  <si>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</si>
  <si>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</si>
  <si>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</si>
  <si>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</si>
  <si>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</si>
  <si>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</si>
  <si>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</si>
  <si>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</si>
  <si>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</si>
  <si>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</si>
  <si>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</si>
  <si>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</si>
  <si>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</si>
  <si>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</si>
  <si>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</si>
  <si>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</si>
  <si>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</si>
  <si>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</si>
  <si>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</si>
  <si>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</si>
  <si>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</si>
  <si>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</si>
  <si>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</si>
  <si>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</si>
  <si>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</si>
  <si>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</si>
  <si>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</si>
  <si>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</si>
  <si>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</si>
  <si>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</si>
  <si>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</si>
  <si>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</si>
  <si>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</si>
  <si>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</si>
  <si>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</si>
  <si>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</si>
  <si>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</si>
  <si>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</si>
  <si>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</si>
  <si>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</si>
  <si>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</si>
  <si>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</si>
  <si>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</si>
  <si>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</si>
  <si>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</si>
  <si>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</si>
  <si>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</si>
  <si>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</si>
  <si>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</si>
  <si>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</si>
  <si>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</si>
  <si>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</si>
  <si>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</si>
  <si>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</si>
  <si>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</si>
  <si>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</si>
  <si>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</si>
  <si>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</si>
  <si>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</si>
  <si>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</si>
  <si>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</si>
  <si>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</si>
  <si>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</si>
  <si>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</si>
  <si>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</si>
  <si>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</si>
  <si>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</si>
  <si>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</si>
  <si>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</si>
  <si>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</si>
  <si>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</si>
  <si>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</si>
  <si>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</si>
  <si>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</si>
  <si>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</si>
  <si>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</si>
  <si>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</si>
  <si>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</si>
  <si>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</si>
  <si>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</si>
  <si>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</si>
  <si>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</si>
  <si>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</si>
  <si>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</si>
  <si>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</si>
  <si>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</si>
  <si>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</si>
  <si>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</si>
  <si>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</si>
  <si>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</si>
  <si>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</si>
  <si>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</si>
  <si>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</si>
  <si>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</si>
  <si>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</si>
  <si>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</si>
  <si>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</si>
  <si>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</si>
  <si>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</si>
  <si>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</si>
  <si>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</si>
  <si>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</si>
  <si>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</si>
  <si>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</si>
  <si>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</si>
  <si>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</si>
  <si>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</si>
  <si>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</si>
  <si>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</si>
  <si>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</si>
  <si>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</si>
  <si>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</si>
  <si>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</si>
  <si>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</si>
  <si>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</si>
  <si>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</si>
  <si>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</si>
  <si>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</si>
  <si>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</si>
  <si>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</si>
  <si>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</si>
  <si>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</si>
  <si>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</si>
  <si>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</si>
  <si>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</si>
  <si>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</si>
  <si>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</si>
  <si>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</si>
  <si>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</si>
  <si>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</si>
  <si>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</si>
  <si>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</si>
  <si>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</si>
  <si>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</si>
  <si>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</si>
  <si>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</si>
  <si>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</si>
  <si>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</si>
  <si>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</si>
  <si>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</si>
  <si>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</si>
  <si>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</si>
  <si>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</si>
  <si>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</si>
  <si>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</si>
  <si>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</si>
  <si>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</si>
  <si>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</si>
  <si>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</si>
  <si>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</si>
  <si>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</si>
  <si>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</si>
  <si>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</si>
  <si>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</si>
  <si>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</si>
  <si>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</si>
  <si>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</si>
  <si>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</si>
  <si>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</si>
  <si>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</si>
  <si>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</si>
  <si>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</si>
  <si>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</si>
  <si>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</si>
  <si>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</si>
  <si>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</si>
  <si>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</si>
  <si>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</si>
  <si>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</si>
  <si>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</si>
  <si>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</si>
  <si>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</si>
  <si>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</si>
  <si>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</si>
  <si>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</si>
  <si>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</si>
  <si>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</si>
  <si>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</si>
  <si>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</si>
  <si>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</si>
  <si>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</si>
  <si>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</si>
  <si>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</si>
  <si>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</si>
  <si>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</si>
  <si>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</si>
  <si>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</si>
  <si>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</si>
  <si>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</si>
  <si>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</si>
  <si>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</si>
  <si>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</si>
  <si>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</si>
  <si>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</si>
  <si>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</si>
  <si>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</si>
  <si>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</si>
  <si>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</si>
  <si>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</si>
  <si>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</si>
  <si>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</si>
  <si>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</si>
  <si>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</si>
  <si>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</si>
  <si>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</si>
  <si>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</si>
  <si>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</si>
  <si>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</si>
  <si>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</si>
  <si>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</si>
  <si>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</si>
  <si>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</si>
  <si>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</si>
  <si>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</si>
  <si>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</si>
  <si>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</si>
  <si>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</si>
  <si>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</si>
  <si>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</si>
  <si>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</si>
  <si>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</si>
  <si>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</si>
  <si>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</si>
  <si>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</si>
  <si>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</si>
  <si>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</si>
  <si>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</si>
  <si>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</si>
  <si>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</si>
  <si>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</si>
  <si>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</si>
  <si>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</si>
  <si>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</si>
  <si>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</si>
  <si>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</si>
  <si>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</si>
  <si>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</si>
  <si>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</si>
  <si>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</si>
  <si>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</si>
  <si>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</si>
  <si>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</si>
  <si>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</si>
  <si>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</si>
  <si>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</si>
  <si>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</si>
  <si>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</si>
  <si>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</si>
  <si>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</si>
  <si>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</si>
  <si>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</si>
  <si>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</si>
  <si>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</si>
  <si>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</si>
  <si>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</si>
  <si>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</si>
  <si>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</si>
  <si>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</si>
  <si>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</si>
  <si>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</si>
  <si>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</si>
  <si>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</si>
  <si>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</si>
  <si>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</si>
  <si>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</si>
  <si>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</si>
  <si>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</si>
  <si>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</si>
  <si>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</si>
  <si>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</si>
  <si>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</si>
  <si>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</si>
  <si>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</si>
  <si>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</si>
  <si>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</si>
  <si>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</si>
  <si>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</si>
  <si>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</si>
  <si>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</si>
  <si>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</si>
  <si>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</si>
  <si>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</si>
  <si>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</si>
  <si>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</si>
  <si>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</si>
  <si>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</si>
  <si>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</si>
  <si>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</si>
  <si>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</si>
  <si>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</si>
  <si>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</si>
  <si>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</si>
  <si>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</si>
  <si>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</si>
  <si>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</si>
  <si>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</si>
  <si>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</si>
  <si>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</si>
  <si>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</si>
  <si>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</si>
  <si>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</si>
  <si>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</si>
  <si>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</si>
  <si>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</si>
  <si>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</si>
  <si>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</si>
  <si>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</si>
  <si>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</si>
  <si>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</si>
  <si>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</si>
  <si>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</si>
  <si>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</si>
  <si>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</si>
  <si>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</si>
  <si>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</si>
  <si>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</si>
  <si>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</si>
  <si>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</si>
  <si>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</si>
  <si>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</si>
  <si>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</si>
  <si>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</si>
  <si>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</si>
  <si>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</si>
  <si>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</si>
  <si>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</si>
  <si>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</si>
  <si>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</si>
  <si>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</si>
  <si>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</si>
  <si>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</si>
  <si>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</si>
  <si>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</si>
  <si>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</si>
  <si>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</si>
  <si>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</si>
  <si>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</si>
  <si>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</si>
  <si>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</si>
  <si>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</si>
  <si>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</si>
  <si>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</si>
  <si>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</si>
  <si>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</si>
  <si>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</si>
  <si>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</si>
  <si>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</si>
  <si>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</si>
  <si>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</si>
  <si>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</si>
  <si>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</si>
  <si>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</si>
  <si>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</si>
  <si>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</si>
  <si>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</si>
  <si>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</si>
  <si>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</si>
  <si>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</si>
  <si>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</si>
  <si>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</si>
  <si>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</si>
  <si>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</si>
  <si>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</si>
  <si>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</si>
  <si>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</si>
  <si>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</si>
  <si>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</si>
  <si>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</si>
  <si>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</si>
  <si>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</si>
  <si>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</si>
  <si>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</si>
  <si>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</si>
  <si>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</si>
  <si>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</si>
  <si>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</si>
  <si>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</si>
  <si>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</si>
  <si>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</si>
  <si>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</si>
  <si>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</si>
  <si>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</si>
  <si>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</si>
  <si>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</si>
  <si>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</si>
  <si>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</si>
  <si>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</si>
  <si>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</si>
  <si>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</si>
  <si>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</si>
  <si>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</si>
  <si>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</si>
  <si>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</si>
  <si>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</si>
  <si>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</si>
  <si>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</si>
  <si>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</si>
  <si>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</si>
  <si>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</si>
  <si>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</si>
  <si>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</si>
  <si>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</si>
  <si>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</si>
  <si>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</si>
  <si>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</si>
  <si>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</si>
  <si>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</si>
  <si>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</si>
  <si>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</si>
  <si>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</si>
  <si>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</si>
  <si>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</si>
  <si>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</si>
  <si>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</si>
  <si>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</si>
  <si>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</si>
  <si>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</si>
  <si>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</si>
  <si>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</si>
  <si>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</si>
  <si>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</si>
  <si>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</si>
  <si>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</si>
  <si>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</si>
  <si>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</si>
  <si>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</si>
  <si>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</si>
  <si>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</si>
  <si>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</si>
  <si>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</si>
  <si>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</si>
  <si>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</si>
  <si>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</si>
  <si>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</si>
  <si>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</si>
  <si>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</si>
  <si>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</si>
  <si>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</si>
  <si>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</si>
  <si>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</si>
  <si>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</si>
  <si>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</si>
  <si>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</si>
  <si>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</si>
  <si>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</si>
  <si>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</si>
  <si>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</si>
  <si>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</si>
  <si>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</si>
  <si>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</si>
  <si>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</si>
  <si>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</si>
  <si>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</si>
  <si>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</si>
  <si>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</si>
  <si>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</si>
  <si>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</si>
  <si>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</si>
  <si>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</si>
  <si>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</si>
  <si>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</si>
  <si>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</si>
  <si>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</si>
  <si>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</si>
  <si>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</si>
  <si>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</si>
  <si>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</si>
  <si>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</si>
  <si>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</si>
  <si>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</si>
  <si>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</si>
  <si>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</si>
  <si>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</si>
  <si>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</si>
  <si>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</si>
  <si>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</si>
  <si>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</si>
  <si>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</si>
  <si>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</si>
  <si>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</si>
  <si>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</si>
  <si>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</si>
  <si>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</si>
  <si>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</si>
  <si>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</si>
  <si>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</si>
  <si>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</si>
  <si>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</si>
  <si>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</si>
  <si>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</si>
  <si>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</si>
  <si>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</si>
  <si>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</si>
  <si>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</si>
  <si>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</si>
  <si>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</si>
  <si>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</si>
  <si>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</si>
  <si>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</si>
  <si>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</si>
  <si>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</si>
  <si>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</si>
  <si>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</si>
  <si>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</si>
  <si>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</si>
  <si>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</si>
  <si>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</si>
  <si>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</si>
  <si>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</si>
  <si>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</si>
  <si>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</si>
  <si>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</si>
  <si>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</si>
  <si>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</si>
  <si>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</si>
  <si>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</si>
  <si>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</si>
  <si>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</si>
  <si>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</si>
  <si>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</si>
  <si>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</si>
  <si>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</si>
  <si>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</si>
  <si>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</si>
  <si>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</si>
  <si>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</si>
  <si>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</si>
  <si>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</si>
  <si>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</si>
  <si>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</si>
  <si>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</si>
  <si>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</si>
  <si>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</si>
  <si>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</si>
  <si>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</si>
  <si>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</si>
  <si>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</si>
  <si>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</si>
  <si>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</si>
  <si>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</si>
  <si>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</si>
  <si>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</si>
  <si>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</si>
  <si>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</si>
  <si>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</si>
  <si>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</si>
  <si>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</si>
  <si>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</si>
  <si>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</si>
  <si>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</si>
  <si>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</si>
  <si>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</si>
  <si>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</si>
  <si>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</si>
  <si>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</si>
  <si>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</si>
  <si>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</si>
  <si>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</si>
  <si>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</si>
  <si>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</si>
  <si>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</si>
  <si>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</si>
  <si>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</si>
  <si>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</si>
  <si>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</si>
  <si>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</si>
  <si>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</si>
  <si>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</si>
  <si>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</si>
  <si>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</si>
  <si>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</si>
  <si>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</si>
  <si>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</si>
  <si>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</si>
  <si>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</si>
  <si>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</si>
  <si>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</si>
  <si>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</si>
  <si>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</si>
  <si>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</si>
  <si>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</si>
  <si>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</si>
  <si>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</si>
  <si>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</si>
  <si>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</si>
  <si>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</si>
  <si>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</si>
  <si>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</si>
  <si>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</si>
  <si>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</si>
  <si>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</si>
  <si>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</si>
  <si>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</si>
  <si>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</si>
  <si>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</si>
  <si>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</si>
  <si>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</si>
  <si>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</si>
  <si>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</si>
  <si>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</si>
  <si>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</si>
  <si>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</si>
  <si>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</si>
  <si>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</si>
  <si>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</si>
  <si>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</si>
  <si>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</si>
  <si>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</si>
  <si>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</si>
  <si>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</si>
  <si>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</si>
  <si>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</si>
  <si>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</si>
  <si>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</si>
  <si>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</si>
  <si>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</si>
  <si>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</si>
  <si>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</si>
  <si>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</si>
  <si>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</si>
  <si>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</si>
  <si>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</si>
  <si>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</si>
  <si>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</si>
  <si>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</si>
  <si>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</si>
  <si>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</si>
  <si>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</si>
  <si>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</si>
  <si>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</si>
  <si>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</si>
  <si>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</si>
  <si>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</si>
  <si>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</si>
  <si>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</si>
  <si>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</si>
  <si>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</si>
  <si>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</si>
  <si>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</si>
  <si>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</si>
  <si>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</si>
  <si>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</si>
  <si>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</si>
  <si>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</si>
  <si>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</si>
  <si>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</si>
  <si>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</si>
  <si>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</si>
  <si>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</si>
  <si>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</si>
  <si>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</si>
  <si>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</si>
  <si>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</si>
  <si>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</si>
  <si>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</si>
  <si>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</si>
  <si>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</si>
  <si>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</si>
  <si>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</si>
  <si>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</si>
  <si>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</si>
  <si>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</si>
  <si>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</si>
  <si>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</si>
  <si>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</si>
  <si>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</si>
  <si>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</si>
  <si>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</si>
  <si>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</si>
  <si>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</si>
  <si>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</si>
  <si>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</si>
  <si>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</si>
  <si>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</si>
  <si>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</si>
  <si>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</si>
  <si>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</si>
  <si>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</si>
  <si>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</si>
  <si>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</si>
  <si>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</si>
  <si>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</si>
  <si>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</si>
  <si>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</si>
  <si>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</si>
  <si>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</si>
  <si>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</si>
  <si>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</si>
  <si>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</si>
  <si>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</si>
  <si>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</si>
  <si>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</si>
  <si>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</si>
  <si>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</si>
  <si>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</si>
  <si>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</si>
  <si>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</si>
  <si>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</si>
  <si>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</si>
  <si>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</si>
  <si>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</si>
  <si>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</si>
  <si>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</si>
  <si>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</si>
  <si>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</si>
  <si>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</si>
  <si>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</si>
  <si>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</si>
  <si>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</si>
  <si>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</si>
  <si>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</si>
  <si>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</si>
  <si>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</si>
  <si>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</si>
  <si>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</si>
  <si>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</si>
  <si>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</si>
  <si>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</si>
  <si>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</si>
  <si>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</si>
  <si>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</si>
  <si>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</si>
  <si>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</si>
  <si>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</si>
  <si>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</si>
  <si>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</si>
  <si>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</si>
  <si>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</si>
  <si>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</si>
  <si>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</si>
  <si>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</si>
  <si>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</si>
  <si>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</si>
  <si>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</si>
  <si>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</si>
  <si>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</si>
  <si>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</si>
  <si>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</si>
  <si>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</si>
  <si>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</si>
  <si>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</si>
  <si>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</si>
  <si>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</si>
  <si>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</si>
  <si>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</si>
  <si>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</si>
  <si>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</si>
  <si>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</si>
  <si>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</si>
  <si>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</si>
  <si>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</si>
  <si>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</si>
  <si>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</si>
  <si>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</si>
  <si>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</si>
  <si>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</si>
  <si>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</si>
  <si>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</si>
  <si>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</si>
  <si>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</si>
  <si>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</si>
  <si>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</si>
  <si>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</si>
  <si>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</si>
  <si>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</si>
  <si>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</si>
  <si>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</si>
  <si>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</si>
  <si>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</si>
  <si>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</si>
  <si>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</si>
  <si>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</si>
  <si>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</si>
  <si>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</si>
  <si>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</si>
  <si>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</si>
  <si>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</si>
  <si>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</si>
  <si>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</si>
  <si>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</si>
  <si>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</si>
  <si>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</si>
  <si>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</si>
  <si>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</si>
  <si>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</si>
  <si>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</si>
  <si>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</si>
  <si>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</si>
  <si>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</si>
  <si>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</si>
  <si>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</si>
  <si>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</si>
  <si>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</si>
  <si>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</si>
  <si>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</si>
  <si>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</si>
  <si>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</si>
  <si>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</si>
  <si>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</si>
  <si>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</si>
  <si>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</si>
  <si>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</si>
  <si>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</si>
  <si>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</si>
  <si>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</si>
  <si>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</si>
  <si>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</si>
  <si>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</si>
  <si>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</si>
  <si>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</si>
  <si>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</si>
  <si>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</si>
  <si>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</si>
  <si>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</si>
  <si>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</si>
  <si>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</si>
  <si>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</si>
  <si>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</si>
  <si>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</si>
  <si>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</si>
  <si>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</si>
  <si>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</si>
  <si>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</si>
  <si>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</si>
  <si>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</si>
  <si>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</si>
  <si>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</si>
  <si>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</si>
  <si>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</si>
  <si>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</si>
  <si>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</si>
  <si>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</si>
  <si>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</si>
  <si>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</si>
  <si>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</si>
  <si>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</si>
  <si>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</si>
  <si>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</si>
  <si>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</si>
  <si>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</si>
  <si>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</si>
  <si>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</si>
  <si>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</si>
  <si>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</si>
  <si>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</si>
  <si>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</si>
  <si>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</si>
  <si>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</si>
  <si>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</si>
  <si>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</si>
  <si>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</si>
  <si>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</si>
  <si>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</si>
  <si>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</si>
  <si>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</si>
  <si>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</si>
  <si>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</si>
  <si>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</si>
  <si>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</si>
  <si>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</si>
  <si>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</si>
  <si>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</si>
  <si>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</si>
  <si>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</si>
  <si>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</si>
  <si>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</si>
  <si>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</si>
  <si>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</si>
  <si>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</si>
  <si>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</si>
  <si>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</si>
  <si>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</si>
  <si>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</si>
  <si>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</si>
  <si>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</si>
  <si>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</si>
  <si>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</si>
  <si>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</si>
  <si>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</si>
  <si>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</si>
  <si>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</si>
  <si>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</si>
  <si>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</si>
  <si>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</si>
  <si>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</si>
  <si>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</si>
  <si>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</si>
  <si>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</si>
  <si>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</si>
  <si>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</si>
  <si>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</si>
  <si>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</si>
  <si>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</si>
  <si>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</si>
  <si>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</si>
  <si>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</si>
  <si>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</si>
  <si>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</si>
  <si>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</si>
  <si>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</si>
  <si>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</si>
  <si>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</si>
  <si>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</si>
  <si>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</si>
  <si>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</si>
  <si>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</si>
  <si>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</si>
  <si>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</si>
  <si>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</si>
  <si>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</si>
  <si>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</si>
  <si>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</si>
  <si>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</si>
  <si>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</si>
  <si>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</si>
  <si>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</si>
  <si>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</si>
  <si>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</si>
  <si>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</si>
  <si>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</si>
  <si>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</si>
  <si>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</si>
  <si>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</si>
  <si>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</si>
  <si>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</si>
  <si>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</si>
  <si>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</si>
  <si>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</si>
  <si>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</si>
  <si>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</si>
  <si>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</si>
  <si>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</si>
  <si>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</si>
  <si>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</si>
  <si>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</si>
  <si>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</si>
  <si>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</si>
  <si>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</si>
  <si>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</si>
  <si>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</si>
  <si>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</si>
  <si>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</si>
  <si>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</si>
  <si>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</si>
  <si>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</si>
  <si>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</si>
  <si>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</si>
  <si>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</si>
  <si>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</si>
  <si>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</si>
  <si>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</si>
  <si>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</si>
  <si>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</si>
  <si>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</si>
  <si>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</si>
  <si>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</si>
  <si>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</si>
  <si>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</si>
  <si>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</si>
  <si>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</si>
  <si>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</si>
  <si>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</si>
  <si>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</si>
  <si>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</si>
  <si>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</si>
  <si>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</si>
  <si>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</si>
  <si>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</si>
  <si>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</si>
  <si>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</si>
  <si>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</si>
  <si>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</si>
  <si>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</si>
  <si>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</si>
  <si>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</si>
  <si>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</si>
  <si>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</si>
  <si>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</si>
  <si>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</si>
  <si>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</si>
  <si>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</si>
  <si>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</si>
  <si>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</si>
  <si>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</si>
  <si>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</si>
  <si>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</si>
  <si>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</si>
  <si>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</si>
  <si>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</si>
  <si>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</si>
  <si>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</si>
  <si>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</si>
  <si>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</si>
  <si>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</si>
  <si>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</si>
  <si>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</si>
  <si>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</si>
  <si>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</si>
  <si>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</si>
  <si>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</si>
  <si>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</si>
  <si>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</si>
  <si>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</si>
  <si>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</si>
  <si>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</si>
  <si>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</si>
  <si>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</si>
  <si>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</si>
  <si>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</si>
  <si>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</si>
  <si>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</si>
  <si>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</si>
  <si>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</si>
  <si>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</si>
  <si>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</si>
  <si>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</si>
  <si>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</si>
  <si>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</si>
  <si>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</si>
  <si>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</si>
  <si>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</si>
  <si>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</si>
  <si>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</si>
  <si>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</si>
  <si>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</si>
  <si>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</si>
  <si>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</si>
  <si>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</si>
  <si>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</si>
  <si>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</si>
  <si>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</si>
  <si>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</si>
  <si>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</si>
  <si>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</si>
  <si>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</si>
  <si>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</si>
  <si>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</si>
  <si>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</si>
  <si>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</si>
  <si>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</si>
  <si>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</si>
  <si>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</si>
  <si>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</si>
  <si>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</si>
  <si>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</si>
  <si>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</si>
  <si>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</si>
  <si>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</si>
  <si>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</si>
  <si>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</si>
  <si>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</si>
  <si>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</si>
  <si>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</si>
  <si>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</si>
  <si>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</si>
  <si>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</si>
  <si>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</si>
  <si>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</si>
  <si>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</si>
  <si>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</si>
  <si>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</si>
  <si>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</si>
  <si>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</si>
  <si>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</si>
  <si>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</si>
  <si>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</si>
  <si>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</si>
  <si>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</si>
  <si>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</si>
  <si>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</si>
  <si>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</si>
  <si>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</si>
  <si>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</si>
  <si>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</si>
  <si>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</si>
  <si>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</si>
  <si>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</si>
  <si>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</si>
  <si>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</si>
  <si>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</si>
  <si>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</si>
  <si>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</si>
  <si>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</si>
  <si>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</si>
  <si>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</si>
  <si>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</si>
  <si>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</si>
  <si>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</si>
  <si>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</si>
  <si>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</si>
  <si>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</si>
  <si>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</si>
  <si>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</si>
  <si>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</si>
  <si>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</si>
  <si>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</si>
  <si>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</si>
  <si>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</si>
  <si>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</si>
  <si>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</si>
  <si>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</si>
  <si>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</si>
  <si>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</si>
  <si>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</si>
  <si>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</si>
  <si>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</si>
  <si>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</si>
  <si>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</si>
  <si>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</si>
  <si>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</si>
  <si>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</si>
  <si>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</si>
  <si>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</si>
  <si>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</si>
  <si>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</si>
  <si>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</si>
  <si>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</si>
  <si>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</si>
  <si>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</si>
  <si>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</si>
  <si>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</si>
  <si>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</si>
  <si>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</si>
  <si>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</si>
  <si>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</si>
  <si>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</si>
  <si>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</si>
  <si>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</si>
  <si>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</si>
  <si>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</si>
  <si>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</si>
  <si>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</si>
  <si>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</si>
  <si>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</si>
  <si>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</si>
  <si>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</si>
  <si>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</si>
  <si>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</si>
  <si>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</si>
  <si>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</si>
  <si>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</si>
  <si>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</si>
  <si>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</si>
  <si>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</si>
  <si>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</si>
  <si>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</si>
  <si>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</si>
  <si>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</si>
  <si>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</si>
  <si>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</si>
  <si>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</si>
  <si>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</si>
  <si>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</si>
  <si>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</si>
  <si>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</si>
  <si>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</si>
  <si>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</si>
  <si>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</si>
  <si>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</si>
  <si>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</si>
  <si>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</si>
  <si>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</si>
  <si>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</si>
  <si>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</si>
  <si>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</si>
  <si>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</si>
  <si>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</si>
  <si>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</si>
  <si>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</si>
  <si>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</si>
  <si>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</si>
  <si>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</si>
  <si>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</si>
  <si>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</si>
  <si>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</si>
  <si>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</si>
  <si>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</si>
  <si>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</si>
  <si>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</si>
  <si>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</si>
  <si>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</si>
  <si>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</si>
  <si>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</si>
  <si>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</si>
  <si>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</si>
  <si>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</si>
  <si>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</si>
  <si>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</si>
  <si>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</si>
  <si>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</si>
  <si>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</si>
  <si>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</si>
  <si>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</si>
  <si>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</si>
  <si>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</si>
  <si>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</si>
  <si>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</si>
  <si>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</si>
  <si>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</si>
  <si>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</si>
  <si>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</si>
  <si>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</si>
  <si>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</si>
  <si>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</si>
  <si>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</si>
  <si>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</si>
  <si>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</si>
  <si>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</si>
  <si>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</si>
  <si>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</si>
  <si>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</si>
  <si>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</si>
  <si>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</si>
  <si>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</si>
  <si>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</si>
  <si>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</si>
  <si>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</si>
  <si>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</si>
  <si>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</si>
  <si>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</si>
  <si>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</si>
  <si>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</si>
  <si>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</si>
  <si>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</si>
  <si>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</si>
  <si>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</si>
  <si>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</si>
  <si>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</si>
  <si>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</si>
  <si>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</si>
  <si>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</si>
  <si>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</si>
  <si>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</si>
  <si>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</si>
  <si>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</si>
  <si>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</si>
  <si>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</si>
  <si>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</si>
  <si>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</si>
  <si>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</si>
  <si>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</si>
  <si>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</si>
  <si>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</si>
  <si>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</si>
  <si>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</si>
  <si>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</si>
  <si>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</si>
  <si>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</si>
  <si>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</si>
  <si>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</si>
  <si>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</si>
  <si>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</si>
  <si>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</si>
  <si>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</si>
  <si>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</si>
  <si>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</si>
  <si>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</si>
  <si>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</si>
  <si>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</si>
  <si>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</si>
  <si>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</si>
  <si>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</si>
  <si>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</si>
  <si>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</si>
  <si>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</si>
  <si>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</si>
  <si>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</si>
  <si>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</si>
  <si>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</si>
  <si>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</si>
  <si>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</si>
  <si>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</si>
  <si>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</si>
  <si>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</si>
  <si>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</si>
  <si>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</si>
  <si>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</si>
  <si>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</si>
  <si>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</si>
  <si>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</si>
  <si>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</si>
  <si>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</si>
  <si>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</si>
  <si>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</si>
  <si>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</si>
  <si>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</si>
  <si>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</si>
  <si>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</si>
  <si>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</si>
  <si>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</si>
  <si>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</si>
  <si>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</si>
  <si>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</si>
  <si>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</si>
  <si>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</si>
  <si>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</si>
  <si>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</si>
  <si>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</si>
  <si>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</si>
  <si>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</si>
  <si>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</si>
  <si>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</si>
  <si>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</si>
  <si>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</si>
  <si>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</si>
  <si>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</si>
  <si>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</si>
  <si>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</si>
  <si>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</si>
  <si>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</si>
  <si>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</si>
  <si>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</si>
  <si>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</si>
  <si>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</si>
  <si>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</si>
  <si>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</si>
  <si>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</si>
  <si>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</si>
  <si>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</si>
  <si>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</si>
  <si>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</si>
  <si>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</si>
  <si>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</si>
  <si>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</si>
  <si>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</si>
  <si>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</si>
  <si>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</si>
  <si>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</si>
  <si>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</si>
  <si>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</si>
  <si>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</si>
  <si>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</si>
  <si>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</si>
  <si>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</si>
  <si>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</si>
  <si>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</si>
  <si>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</si>
  <si>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</si>
  <si>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</si>
  <si>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</si>
  <si>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</si>
  <si>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</si>
  <si>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</si>
  <si>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</si>
  <si>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</si>
  <si>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</si>
  <si>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</si>
  <si>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</si>
  <si>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</si>
  <si>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</si>
  <si>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</si>
  <si>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</si>
  <si>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</si>
  <si>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</si>
  <si>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</si>
  <si>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</si>
  <si>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</si>
  <si>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</si>
  <si>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</si>
  <si>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</si>
  <si>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</si>
  <si>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</si>
  <si>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</si>
  <si>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</si>
  <si>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</si>
  <si>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</si>
  <si>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</si>
  <si>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</si>
  <si>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</si>
  <si>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</si>
  <si>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</si>
  <si>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</si>
  <si>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</si>
  <si>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</si>
  <si>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</si>
  <si>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</si>
  <si>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</si>
  <si>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</si>
  <si>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</si>
  <si>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</si>
  <si>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</si>
  <si>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</si>
  <si>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</si>
  <si>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</si>
  <si>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</si>
  <si>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</si>
  <si>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</si>
  <si>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</si>
  <si>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</si>
  <si>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</si>
  <si>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</si>
  <si>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</si>
  <si>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</si>
  <si>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</si>
  <si>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</si>
  <si>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</si>
  <si>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</si>
  <si>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</si>
  <si>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</si>
  <si>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</si>
  <si>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</si>
  <si>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</si>
  <si>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</si>
  <si>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</si>
  <si>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</si>
  <si>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</si>
  <si>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</si>
  <si>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</si>
  <si>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</si>
  <si>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</si>
  <si>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</si>
  <si>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</si>
  <si>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</si>
  <si>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</si>
  <si>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</si>
  <si>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</si>
  <si>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</si>
  <si>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</si>
  <si>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</si>
  <si>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</si>
  <si>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</si>
  <si>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</si>
  <si>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</si>
  <si>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</si>
  <si>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</si>
  <si>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</si>
  <si>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</si>
  <si>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</si>
  <si>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</si>
  <si>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</si>
  <si>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</si>
  <si>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</si>
  <si>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</si>
  <si>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</si>
  <si>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</si>
  <si>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</si>
  <si>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</si>
  <si>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</si>
  <si>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</si>
  <si>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</si>
  <si>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</si>
  <si>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</si>
  <si>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</si>
  <si>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</si>
  <si>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</si>
  <si>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</si>
  <si>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</si>
  <si>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</si>
  <si>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</si>
  <si>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</si>
  <si>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</si>
  <si>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</si>
  <si>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</si>
  <si>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</si>
  <si>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</si>
  <si>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</si>
  <si>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</si>
  <si>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</si>
  <si>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</si>
  <si>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</si>
  <si>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</si>
  <si>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</si>
  <si>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</si>
  <si>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</si>
  <si>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</si>
  <si>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</si>
  <si>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</si>
  <si>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</si>
  <si>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</si>
  <si>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</si>
  <si>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</si>
  <si>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</si>
  <si>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</si>
  <si>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</si>
  <si>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</si>
  <si>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</si>
  <si>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</si>
  <si>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</si>
  <si>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</si>
  <si>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</si>
  <si>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</si>
  <si>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</si>
  <si>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</si>
  <si>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</si>
  <si>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</si>
  <si>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</si>
  <si>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</si>
  <si>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</si>
  <si>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</si>
  <si>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</si>
  <si>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</si>
  <si>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</si>
  <si>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</si>
  <si>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</si>
  <si>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</si>
  <si>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</si>
  <si>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</si>
  <si>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</si>
  <si>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</si>
  <si>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</si>
  <si>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</si>
  <si>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</si>
  <si>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</si>
  <si>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</si>
  <si>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</si>
  <si>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</si>
  <si>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</si>
  <si>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</si>
  <si>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</si>
  <si>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</si>
  <si>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</si>
  <si>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</si>
  <si>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</si>
  <si>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</si>
  <si>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</si>
  <si>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</si>
  <si>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</si>
  <si>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</si>
  <si>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</si>
  <si>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</si>
  <si>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</si>
  <si>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</si>
  <si>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</si>
  <si>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</si>
  <si>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</si>
  <si>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</si>
  <si>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</si>
  <si>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</si>
  <si>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</si>
  <si>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</si>
  <si>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</si>
  <si>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</si>
  <si>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</si>
  <si>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</si>
  <si>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</si>
  <si>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</si>
  <si>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</si>
  <si>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</si>
  <si>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</si>
  <si>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</si>
  <si>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</si>
  <si>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</si>
  <si>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</si>
  <si>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</si>
  <si>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</si>
  <si>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</si>
  <si>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</si>
  <si>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</si>
  <si>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</si>
  <si>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</si>
  <si>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</si>
  <si>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</si>
  <si>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</si>
  <si>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</si>
  <si>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</si>
  <si>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</si>
  <si>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</si>
  <si>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</si>
  <si>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</si>
  <si>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</si>
  <si>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</si>
  <si>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</si>
  <si>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</si>
  <si>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</si>
  <si>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</si>
  <si>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</si>
  <si>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</si>
  <si>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</si>
  <si>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</si>
  <si>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</si>
  <si>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</si>
  <si>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</si>
  <si>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</si>
  <si>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</si>
  <si>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</si>
  <si>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</si>
  <si>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</si>
  <si>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</si>
  <si>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</si>
  <si>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</si>
  <si>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</si>
  <si>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</si>
  <si>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</si>
  <si>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</si>
  <si>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</si>
  <si>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</si>
  <si>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</si>
  <si>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</si>
  <si>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</si>
  <si>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</si>
  <si>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</si>
  <si>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</si>
  <si>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</si>
  <si>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</si>
  <si>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</si>
  <si>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</si>
  <si>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</si>
  <si>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</si>
  <si>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</si>
  <si>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</si>
  <si>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</si>
  <si>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</si>
  <si>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</si>
  <si>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</si>
  <si>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</si>
  <si>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</si>
  <si>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</si>
  <si>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</si>
  <si>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</si>
  <si>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</si>
  <si>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</si>
  <si>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</si>
  <si>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</si>
  <si>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</si>
  <si>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</si>
  <si>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</si>
  <si>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</si>
  <si>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</si>
  <si>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</si>
  <si>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</si>
  <si>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</si>
  <si>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</si>
  <si>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</si>
  <si>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</si>
  <si>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</si>
  <si>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</si>
  <si>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</si>
  <si>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</si>
  <si>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</si>
  <si>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</si>
  <si>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</si>
  <si>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</si>
  <si>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</si>
  <si>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</si>
  <si>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</si>
  <si>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</si>
  <si>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</si>
  <si>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</si>
  <si>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</si>
  <si>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</si>
  <si>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</si>
  <si>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</si>
  <si>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</si>
  <si>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</si>
  <si>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</si>
  <si>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</si>
  <si>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</si>
  <si>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</si>
  <si>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</si>
  <si>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</si>
  <si>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</si>
  <si>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</si>
  <si>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</si>
  <si>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</si>
  <si>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</si>
  <si>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</si>
  <si>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</si>
  <si>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</si>
  <si>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</si>
  <si>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</si>
  <si>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</si>
  <si>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</si>
  <si>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</si>
  <si>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</si>
  <si>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</si>
  <si>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</si>
  <si>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</si>
  <si>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</si>
  <si>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</si>
  <si>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</si>
  <si>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</si>
  <si>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</si>
  <si>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</si>
  <si>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</si>
  <si>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</si>
  <si>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</si>
  <si>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</si>
  <si>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</si>
  <si>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</si>
  <si>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</si>
  <si>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</si>
  <si>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</si>
  <si>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</si>
  <si>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</si>
  <si>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</si>
  <si>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</si>
  <si>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</si>
  <si>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</si>
  <si>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</si>
  <si>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</si>
  <si>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</si>
  <si>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</si>
  <si>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</si>
  <si>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</si>
  <si>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</si>
  <si>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</si>
  <si>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</si>
  <si>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</si>
  <si>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</si>
  <si>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</si>
  <si>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</si>
  <si>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</si>
  <si>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</si>
  <si>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</si>
  <si>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</si>
  <si>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</si>
  <si>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</si>
  <si>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</si>
  <si>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</si>
  <si>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</si>
  <si>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</si>
  <si>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</si>
  <si>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</si>
  <si>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</si>
  <si>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</si>
  <si>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</si>
  <si>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</si>
  <si>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</si>
  <si>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</si>
  <si>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</si>
  <si>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</si>
  <si>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</si>
  <si>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</si>
  <si>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</si>
  <si>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</si>
  <si>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</si>
  <si>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</si>
  <si>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</si>
  <si>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</si>
  <si>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</si>
  <si>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</si>
  <si>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</si>
  <si>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</si>
  <si>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</si>
  <si>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</si>
  <si>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</si>
  <si>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</si>
  <si>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</si>
  <si>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</si>
  <si>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</si>
  <si>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</si>
  <si>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</si>
  <si>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</si>
  <si>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</si>
  <si>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</si>
  <si>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</si>
  <si>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</si>
  <si>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</si>
  <si>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</si>
  <si>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</si>
  <si>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</si>
  <si>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</si>
  <si>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</si>
  <si>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</si>
  <si>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</si>
  <si>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</si>
  <si>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</si>
  <si>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</si>
  <si>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</si>
  <si>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</si>
  <si>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</si>
  <si>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</si>
  <si>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</si>
  <si>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</si>
  <si>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</si>
  <si>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</si>
  <si>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</si>
  <si>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</si>
  <si>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</si>
  <si>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</si>
  <si>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</si>
  <si>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</si>
  <si>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</si>
  <si>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</si>
  <si>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</si>
  <si>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</si>
  <si>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</si>
  <si>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</si>
  <si>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</si>
  <si>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</si>
  <si>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</si>
  <si>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</si>
  <si>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</si>
  <si>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</si>
  <si>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</si>
  <si>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</si>
  <si>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</si>
  <si>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</si>
  <si>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</si>
  <si>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</si>
  <si>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</si>
  <si>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</si>
  <si>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</si>
  <si>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</si>
  <si>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</si>
  <si>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</si>
  <si>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</si>
  <si>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</si>
  <si>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</si>
  <si>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</si>
  <si>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</si>
  <si>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</si>
  <si>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</si>
  <si>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</si>
  <si>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</si>
  <si>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</si>
  <si>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</si>
  <si>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</si>
  <si>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</si>
  <si>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</si>
  <si>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</si>
  <si>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</si>
  <si>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</si>
  <si>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</si>
  <si>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</si>
  <si>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</si>
  <si>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</si>
  <si>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</si>
  <si>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</si>
  <si>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</si>
  <si>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</si>
  <si>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</si>
  <si>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</si>
  <si>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</si>
  <si>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</si>
  <si>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</si>
  <si>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</si>
  <si>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</si>
  <si>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</si>
  <si>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</si>
  <si>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</si>
  <si>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</si>
  <si>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</si>
  <si>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</si>
  <si>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</si>
  <si>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</si>
  <si>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</si>
  <si>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</si>
  <si>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</si>
  <si>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</si>
  <si>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</si>
  <si>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</si>
  <si>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</si>
  <si>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</si>
  <si>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</si>
  <si>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</si>
  <si>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</si>
  <si>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</si>
  <si>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</si>
  <si>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</si>
  <si>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</si>
  <si>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</si>
  <si>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</si>
  <si>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</si>
  <si>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</si>
  <si>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</si>
  <si>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</si>
  <si>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</si>
  <si>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</si>
  <si>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</si>
  <si>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</si>
  <si>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</si>
  <si>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</si>
  <si>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</si>
  <si>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</si>
  <si>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</si>
  <si>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</si>
  <si>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</si>
  <si>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</si>
  <si>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</si>
  <si>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</si>
  <si>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</si>
  <si>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</si>
  <si>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</si>
  <si>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</si>
  <si>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</si>
  <si>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</si>
  <si>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</si>
  <si>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</si>
  <si>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</si>
  <si>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</si>
  <si>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</si>
  <si>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</si>
  <si>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</si>
  <si>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</si>
  <si>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</si>
  <si>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</si>
  <si>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</si>
  <si>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</si>
  <si>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</si>
  <si>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</si>
  <si>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</si>
  <si>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</si>
  <si>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</si>
  <si>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</si>
  <si>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</si>
  <si>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</si>
  <si>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</si>
  <si>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</si>
  <si>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</si>
  <si>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</si>
  <si>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</si>
  <si>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</si>
  <si>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</si>
  <si>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</si>
  <si>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</si>
  <si>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</si>
  <si>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</si>
  <si>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</si>
  <si>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</si>
  <si>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</si>
  <si>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</si>
  <si>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</si>
  <si>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</si>
  <si>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</si>
  <si>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</si>
  <si>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</si>
  <si>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</si>
  <si>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</si>
  <si>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</si>
  <si>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</si>
  <si>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</si>
  <si>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</si>
  <si>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</si>
  <si>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</si>
  <si>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</si>
  <si>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</si>
  <si>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</si>
  <si>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</si>
  <si>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</si>
  <si>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</si>
  <si>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</si>
  <si>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</si>
  <si>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</si>
  <si>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</si>
  <si>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</si>
  <si>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</si>
  <si>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</si>
  <si>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</si>
  <si>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</si>
  <si>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</si>
  <si>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</si>
  <si>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</si>
  <si>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</si>
  <si>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</si>
  <si>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</si>
  <si>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</si>
  <si>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</si>
  <si>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</si>
  <si>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</si>
  <si>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</si>
  <si>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</si>
  <si>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</si>
  <si>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</si>
  <si>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</si>
  <si>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</si>
  <si>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</si>
  <si>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</si>
  <si>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</si>
  <si>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</si>
  <si>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</si>
  <si>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</si>
  <si>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</si>
  <si>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</si>
  <si>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</si>
  <si>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</si>
  <si>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</si>
  <si>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</si>
  <si>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</si>
  <si>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</si>
  <si>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</si>
  <si>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</si>
  <si>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</si>
  <si>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</si>
  <si>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</si>
  <si>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</si>
  <si>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</si>
  <si>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</si>
  <si>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</si>
  <si>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</si>
  <si>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</si>
  <si>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</si>
  <si>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</si>
  <si>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</si>
  <si>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</si>
  <si>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</si>
  <si>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</si>
  <si>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</si>
  <si>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</si>
  <si>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</si>
  <si>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</si>
  <si>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</si>
  <si>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</si>
  <si>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</si>
  <si>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</si>
  <si>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</si>
  <si>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</si>
  <si>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</si>
  <si>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</si>
  <si>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</si>
  <si>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</si>
  <si>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</si>
  <si>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</si>
  <si>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</si>
  <si>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</si>
  <si>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</si>
  <si>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</si>
  <si>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</si>
  <si>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</si>
  <si>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</si>
  <si>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</si>
  <si>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</si>
  <si>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</si>
  <si>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</si>
  <si>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</si>
  <si>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</si>
  <si>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</si>
  <si>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</si>
  <si>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</si>
  <si>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</si>
  <si>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</si>
  <si>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</si>
  <si>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</si>
  <si>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</si>
  <si>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</si>
  <si>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</si>
  <si>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</si>
  <si>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</si>
  <si>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</si>
  <si>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</si>
  <si>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</si>
  <si>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</si>
  <si>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</si>
  <si>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</si>
  <si>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</si>
  <si>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</si>
  <si>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</si>
  <si>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</si>
  <si>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</si>
  <si>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</si>
  <si>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</si>
  <si>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</si>
  <si>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</si>
  <si>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</si>
  <si>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</si>
  <si>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</si>
  <si>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</si>
  <si>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</si>
  <si>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</si>
  <si>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</si>
  <si>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</si>
  <si>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</si>
  <si>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</si>
  <si>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</si>
  <si>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</si>
  <si>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</si>
  <si>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</si>
  <si>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</si>
  <si>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</si>
  <si>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</si>
  <si>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</si>
  <si>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</si>
  <si>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</si>
  <si>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</si>
  <si>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</si>
  <si>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</si>
  <si>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</si>
  <si>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</si>
  <si>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</si>
  <si>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</si>
  <si>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</si>
  <si>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</si>
  <si>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</si>
  <si>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</si>
  <si>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</si>
  <si>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</si>
  <si>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</si>
  <si>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</si>
  <si>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</si>
  <si>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</si>
  <si>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</si>
  <si>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</si>
  <si>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</si>
  <si>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</si>
  <si>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</si>
  <si>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</si>
  <si>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</si>
  <si>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</si>
  <si>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</si>
  <si>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</si>
  <si>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</si>
  <si>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</si>
  <si>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</si>
  <si>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</si>
  <si>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</si>
  <si>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</si>
  <si>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</si>
  <si>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</si>
  <si>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</si>
  <si>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</si>
  <si>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</si>
  <si>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</si>
  <si>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</si>
  <si>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</si>
  <si>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</si>
  <si>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</si>
  <si>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</si>
  <si>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</si>
  <si>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</si>
  <si>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</si>
  <si>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</si>
  <si>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</si>
  <si>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</si>
  <si>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</si>
  <si>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</si>
  <si>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</si>
  <si>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</si>
  <si>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</si>
  <si>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</si>
  <si>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</si>
  <si>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</si>
  <si>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</si>
  <si>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</si>
  <si>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</si>
  <si>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</si>
  <si>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</si>
  <si>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</si>
  <si>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</si>
  <si>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</si>
  <si>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</si>
  <si>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</si>
  <si>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</si>
  <si>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</si>
  <si>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</si>
  <si>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</si>
  <si>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</si>
  <si>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</si>
  <si>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</si>
  <si>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</si>
  <si>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</si>
  <si>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</si>
  <si>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</si>
  <si>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</si>
  <si>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</si>
  <si>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</si>
  <si>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</si>
  <si>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</si>
  <si>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</si>
  <si>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</si>
  <si>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</si>
  <si>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</si>
  <si>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</si>
  <si>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</si>
  <si>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</si>
  <si>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</si>
  <si>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</si>
  <si>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</si>
  <si>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</si>
  <si>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</si>
  <si>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</si>
  <si>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</si>
  <si>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</si>
  <si>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</si>
  <si>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</si>
  <si>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</si>
  <si>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</si>
  <si>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</si>
  <si>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</si>
  <si>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</si>
  <si>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</si>
  <si>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</si>
  <si>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</si>
  <si>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</si>
  <si>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</si>
  <si>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</si>
  <si>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</si>
  <si>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</si>
  <si>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</si>
  <si>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</si>
  <si>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</si>
  <si>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</si>
  <si>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</si>
  <si>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</si>
  <si>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</si>
  <si>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</si>
  <si>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</si>
  <si>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</si>
  <si>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</si>
  <si>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</si>
  <si>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</si>
  <si>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</si>
  <si>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</si>
  <si>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</si>
  <si>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</si>
  <si>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</si>
  <si>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</si>
  <si>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</si>
  <si>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</si>
  <si>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</si>
  <si>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</si>
  <si>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</si>
  <si>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</si>
  <si>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</si>
  <si>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</si>
  <si>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</si>
  <si>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</si>
  <si>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</si>
  <si>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</si>
  <si>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</si>
  <si>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</si>
  <si>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</si>
  <si>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</si>
  <si>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</si>
  <si>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</si>
  <si>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</si>
  <si>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</si>
  <si>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</si>
  <si>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</si>
  <si>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</si>
  <si>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</si>
  <si>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</si>
  <si>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</si>
  <si>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</si>
  <si>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</si>
  <si>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</si>
  <si>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</si>
  <si>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</si>
  <si>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</si>
  <si>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</si>
  <si>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</si>
  <si>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</si>
  <si>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</si>
  <si>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</si>
  <si>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</si>
  <si>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</si>
  <si>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</si>
  <si>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</si>
  <si>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</si>
  <si>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</si>
  <si>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</si>
  <si>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</si>
  <si>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</si>
  <si>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</si>
  <si>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</si>
  <si>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</si>
  <si>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</si>
  <si>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</si>
  <si>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</si>
  <si>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</si>
  <si>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</si>
  <si>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</si>
  <si>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</si>
  <si>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</si>
  <si>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</si>
  <si>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</si>
  <si>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</si>
  <si>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</si>
  <si>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</si>
  <si>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</si>
  <si>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</si>
  <si>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</si>
  <si>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</si>
  <si>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</si>
  <si>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</si>
  <si>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</si>
  <si>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</si>
  <si>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</si>
  <si>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</si>
  <si>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</si>
  <si>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</si>
  <si>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</si>
  <si>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</si>
  <si>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</si>
  <si>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</si>
  <si>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</si>
  <si>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</si>
  <si>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</si>
  <si>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</si>
  <si>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</si>
  <si>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</si>
  <si>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</si>
  <si>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</si>
  <si>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</si>
  <si>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</si>
  <si>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</si>
  <si>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</si>
  <si>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</si>
  <si>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</si>
  <si>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</si>
  <si>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</si>
  <si>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</si>
  <si>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</si>
  <si>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</si>
  <si>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</si>
  <si>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</si>
  <si>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</si>
  <si>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</si>
  <si>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</si>
  <si>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</si>
  <si>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</si>
  <si>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</si>
  <si>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</si>
  <si>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</si>
  <si>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</si>
  <si>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</si>
  <si>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</si>
  <si>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</si>
  <si>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</si>
  <si>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</si>
  <si>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</si>
  <si>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</si>
  <si>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</si>
  <si>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</si>
  <si>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</si>
  <si>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</si>
  <si>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</si>
  <si>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</si>
  <si>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</si>
  <si>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</si>
  <si>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</si>
  <si>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</si>
  <si>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</si>
  <si>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</si>
  <si>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</si>
  <si>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</si>
  <si>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</si>
  <si>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</si>
  <si>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</si>
  <si>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</si>
  <si>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</si>
  <si>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</si>
  <si>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</si>
  <si>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</si>
  <si>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</si>
  <si>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</si>
  <si>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</si>
  <si>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</si>
  <si>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</si>
  <si>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</si>
  <si>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</si>
  <si>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</si>
  <si>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</si>
  <si>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</si>
  <si>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</si>
  <si>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</si>
  <si>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</si>
  <si>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</si>
  <si>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</si>
  <si>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</si>
  <si>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</si>
  <si>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</si>
  <si>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</si>
  <si>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</si>
  <si>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</si>
  <si>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</si>
  <si>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</si>
  <si>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</si>
  <si>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</si>
  <si>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</si>
  <si>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</si>
  <si>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</si>
  <si>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</si>
  <si>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</si>
  <si>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</si>
  <si>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</si>
  <si>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</si>
  <si>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</si>
  <si>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</si>
  <si>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</si>
  <si>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</si>
  <si>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</si>
  <si>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</si>
  <si>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</si>
  <si>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</si>
  <si>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</si>
  <si>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</si>
  <si>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</si>
  <si>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</si>
  <si>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</si>
  <si>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</si>
  <si>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</si>
  <si>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</si>
  <si>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</si>
  <si>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</si>
  <si>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</si>
  <si>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</si>
  <si>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</si>
  <si>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</si>
  <si>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</si>
  <si>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</si>
  <si>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</si>
  <si>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</si>
  <si>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</si>
  <si>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</si>
  <si>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</si>
  <si>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</si>
  <si>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</si>
  <si>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</si>
  <si>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</si>
  <si>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</si>
  <si>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</si>
  <si>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</si>
  <si>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</si>
  <si>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</si>
  <si>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</si>
  <si>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</si>
  <si>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</si>
  <si>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</si>
  <si>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</si>
  <si>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</si>
  <si>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</si>
  <si>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</si>
  <si>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</si>
  <si>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</si>
  <si>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</si>
  <si>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</si>
  <si>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</si>
  <si>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</si>
  <si>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</si>
  <si>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</si>
  <si>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</si>
  <si>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</si>
  <si>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</si>
  <si>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</si>
  <si>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</si>
  <si>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</si>
  <si>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</si>
  <si>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</si>
  <si>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</si>
  <si>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</si>
  <si>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</si>
  <si>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</si>
  <si>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</si>
  <si>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</si>
  <si>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</si>
  <si>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</si>
  <si>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</si>
  <si>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</si>
  <si>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</si>
  <si>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</si>
  <si>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</si>
  <si>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</si>
  <si>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</si>
  <si>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</si>
  <si>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</si>
  <si>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</si>
  <si>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</si>
  <si>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</si>
  <si>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</si>
  <si>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</si>
  <si>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</si>
  <si>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</si>
  <si>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</si>
  <si>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</si>
  <si>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</si>
  <si>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</si>
  <si>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</si>
  <si>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</si>
  <si>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</si>
  <si>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</si>
  <si>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</si>
  <si>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</si>
  <si>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</si>
  <si>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</si>
  <si>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</si>
  <si>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</si>
  <si>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</si>
  <si>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</si>
  <si>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</si>
  <si>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</si>
  <si>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</si>
  <si>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</si>
  <si>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</si>
  <si>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</si>
  <si>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</si>
  <si>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</si>
  <si>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</si>
  <si>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</si>
  <si>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</si>
  <si>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</si>
  <si>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</si>
  <si>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</si>
  <si>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</si>
  <si>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</si>
  <si>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</si>
  <si>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</si>
  <si>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</si>
  <si>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</si>
  <si>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</si>
  <si>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</si>
  <si>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</si>
  <si>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</si>
  <si>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</si>
  <si>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</si>
  <si>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</si>
  <si>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</si>
  <si>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</si>
  <si>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</si>
  <si>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</si>
  <si>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</si>
  <si>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</si>
  <si>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</si>
  <si>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</si>
  <si>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</si>
  <si>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</si>
  <si>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</si>
  <si>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</si>
  <si>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</si>
  <si>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</si>
  <si>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</si>
  <si>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</si>
  <si>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</si>
  <si>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</si>
  <si>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</si>
  <si>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</si>
  <si>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</si>
  <si>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</si>
  <si>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</si>
  <si>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</si>
  <si>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</si>
  <si>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</si>
  <si>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</si>
  <si>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</si>
  <si>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</si>
  <si>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</si>
  <si>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</si>
  <si>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</si>
  <si>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</si>
  <si>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</si>
  <si>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</si>
  <si>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</si>
  <si>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</si>
  <si>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</si>
  <si>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</si>
  <si>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</si>
  <si>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</si>
  <si>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</si>
  <si>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</si>
  <si>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</si>
  <si>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</si>
  <si>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</si>
  <si>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</si>
  <si>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</si>
  <si>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</si>
  <si>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</si>
  <si>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</si>
  <si>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</si>
  <si>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</si>
  <si>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</si>
  <si>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</si>
  <si>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</si>
  <si>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</si>
  <si>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</si>
  <si>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</si>
  <si>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</si>
  <si>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</si>
  <si>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</si>
  <si>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</si>
  <si>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</si>
  <si>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</si>
  <si>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</si>
  <si>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</si>
  <si>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</si>
  <si>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</si>
  <si>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</si>
  <si>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</si>
  <si>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</si>
  <si>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</si>
  <si>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</si>
  <si>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</si>
  <si>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</si>
  <si>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</si>
  <si>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</si>
  <si>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</si>
  <si>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</si>
  <si>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</si>
  <si>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</si>
  <si>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</si>
  <si>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</si>
  <si>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</si>
  <si>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</si>
  <si>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</si>
  <si>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</si>
  <si>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</si>
  <si>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</si>
  <si>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</si>
  <si>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</si>
  <si>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</si>
  <si>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</si>
  <si>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</si>
  <si>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</si>
  <si>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</si>
  <si>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</si>
  <si>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</si>
  <si>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</si>
  <si>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</si>
  <si>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</si>
  <si>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</si>
  <si>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</si>
  <si>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</si>
  <si>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</si>
  <si>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</si>
  <si>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</si>
  <si>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</si>
  <si>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</si>
  <si>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</si>
  <si>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</si>
  <si>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</si>
  <si>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</si>
  <si>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</si>
  <si>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</si>
  <si>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</si>
  <si>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</si>
  <si>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</si>
  <si>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</si>
  <si>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</si>
  <si>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</si>
  <si>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</si>
  <si>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</si>
  <si>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</si>
  <si>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</si>
  <si>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</si>
  <si>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</si>
  <si>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</si>
  <si>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</si>
  <si>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</si>
  <si>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</si>
  <si>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</si>
  <si>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</si>
  <si>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</si>
  <si>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</si>
  <si>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</si>
  <si>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</si>
  <si>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</si>
  <si>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</si>
  <si>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</si>
  <si>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</si>
  <si>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</si>
  <si>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</si>
  <si>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</si>
  <si>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</si>
  <si>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</si>
  <si>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</si>
  <si>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</si>
  <si>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</si>
  <si>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</si>
  <si>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</si>
  <si>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</si>
  <si>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</si>
  <si>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</si>
  <si>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</si>
  <si>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</si>
  <si>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</si>
  <si>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</si>
  <si>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</si>
  <si>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</si>
  <si>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</si>
  <si>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</si>
  <si>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</si>
  <si>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</si>
  <si>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</si>
  <si>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</si>
  <si>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</si>
  <si>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</si>
  <si>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</si>
  <si>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</si>
  <si>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</si>
  <si>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</si>
  <si>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</si>
  <si>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</si>
  <si>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</si>
  <si>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</si>
  <si>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</si>
  <si>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</si>
  <si>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</si>
  <si>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</si>
  <si>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</si>
  <si>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</si>
  <si>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</si>
  <si>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</si>
  <si>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</si>
  <si>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</si>
  <si>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</si>
  <si>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</si>
  <si>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</si>
  <si>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</si>
  <si>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</si>
  <si>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</si>
  <si>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</si>
  <si>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</si>
  <si>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</si>
  <si>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</si>
  <si>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</si>
  <si>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</si>
  <si>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</si>
  <si>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</si>
  <si>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</si>
  <si>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</si>
  <si>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</si>
  <si>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</si>
  <si>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</si>
  <si>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</si>
  <si>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</si>
  <si>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</si>
  <si>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</si>
  <si>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</si>
  <si>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</si>
  <si>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</si>
  <si>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</si>
  <si>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</si>
  <si>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</si>
  <si>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</si>
  <si>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</si>
  <si>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</si>
  <si>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</si>
  <si>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</si>
  <si>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</si>
  <si>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</si>
  <si>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</si>
  <si>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</si>
  <si>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</si>
  <si>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</si>
  <si>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</si>
  <si>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</si>
  <si>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</si>
  <si>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</si>
  <si>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</si>
  <si>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</si>
  <si>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</si>
  <si>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</si>
  <si>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</si>
  <si>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</si>
  <si>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</si>
  <si>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</si>
  <si>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</si>
  <si>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</si>
  <si>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</si>
  <si>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</si>
  <si>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</si>
  <si>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</si>
  <si>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</si>
  <si>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</si>
  <si>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</si>
  <si>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</si>
  <si>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</si>
  <si>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</si>
  <si>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</si>
  <si>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</si>
  <si>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</si>
  <si>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</si>
  <si>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</si>
  <si>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</si>
  <si>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</si>
  <si>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</si>
  <si>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</si>
  <si>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</si>
  <si>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</si>
  <si>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</si>
  <si>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</si>
  <si>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</si>
  <si>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</si>
  <si>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</si>
  <si>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</si>
  <si>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</si>
  <si>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</si>
  <si>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</si>
  <si>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</si>
  <si>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</si>
  <si>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</si>
  <si>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</si>
  <si>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</si>
  <si>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</si>
  <si>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</si>
  <si>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</si>
  <si>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</si>
  <si>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</si>
  <si>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</si>
  <si>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</si>
  <si>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</si>
  <si>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</si>
  <si>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</si>
  <si>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</si>
  <si>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</si>
  <si>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</si>
  <si>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</si>
  <si>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</si>
  <si>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</si>
  <si>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</si>
  <si>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</si>
  <si>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</si>
  <si>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</si>
  <si>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</si>
  <si>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</si>
  <si>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</si>
  <si>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</si>
  <si>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</si>
  <si>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</si>
  <si>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</si>
  <si>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</si>
  <si>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</si>
  <si>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</si>
  <si>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</si>
  <si>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</si>
  <si>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</si>
  <si>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</si>
  <si>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</si>
  <si>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</si>
  <si>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</si>
  <si>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</si>
  <si>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</si>
  <si>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</si>
  <si>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</si>
  <si>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</si>
  <si>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</si>
  <si>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</si>
  <si>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</si>
  <si>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</si>
  <si>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</si>
  <si>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</si>
  <si>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</si>
  <si>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</si>
  <si>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</si>
  <si>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</si>
  <si>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</si>
  <si>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</si>
  <si>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</si>
  <si>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</si>
  <si>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</si>
  <si>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</si>
  <si>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</si>
  <si>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</si>
  <si>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</si>
  <si>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</si>
  <si>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</si>
  <si>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</si>
  <si>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</si>
  <si>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</si>
  <si>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</si>
  <si>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</si>
  <si>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</si>
  <si>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</si>
  <si>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</si>
  <si>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</si>
  <si>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</si>
  <si>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</si>
  <si>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</si>
  <si>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</si>
  <si>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</si>
  <si>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</si>
  <si>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</si>
  <si>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</si>
  <si>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</si>
  <si>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</si>
  <si>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</si>
  <si>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</si>
  <si>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</si>
  <si>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</si>
  <si>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</si>
  <si>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</si>
  <si>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</si>
  <si>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</si>
  <si>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</si>
  <si>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</si>
  <si>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</si>
  <si>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</si>
  <si>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</si>
  <si>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</si>
  <si>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</si>
  <si>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</si>
  <si>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</si>
  <si>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</si>
  <si>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</si>
  <si>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</si>
  <si>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</si>
  <si>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</si>
  <si>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</si>
  <si>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</si>
  <si>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</si>
  <si>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</si>
  <si>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</si>
  <si>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</si>
  <si>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</si>
  <si>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</si>
  <si>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</si>
  <si>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</si>
  <si>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</si>
  <si>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</si>
  <si>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</si>
  <si>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</si>
  <si>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</si>
  <si>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</si>
  <si>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</si>
  <si>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</si>
  <si>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</si>
  <si>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</si>
  <si>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</si>
  <si>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</si>
  <si>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</si>
  <si>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</si>
  <si>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</si>
  <si>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</si>
  <si>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</si>
  <si>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</si>
  <si>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</si>
  <si>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</si>
  <si>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</si>
  <si>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</si>
  <si>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</si>
  <si>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</si>
  <si>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</si>
  <si>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</si>
  <si>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</si>
  <si>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</si>
  <si>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</si>
  <si>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</si>
  <si>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</si>
  <si>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</si>
  <si>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</si>
  <si>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</si>
  <si>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</si>
  <si>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</si>
  <si>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</si>
  <si>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</si>
  <si>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</si>
  <si>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</si>
  <si>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</si>
  <si>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</si>
  <si>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</si>
  <si>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</si>
  <si>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</si>
  <si>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</si>
  <si>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</si>
  <si>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</si>
  <si>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</si>
  <si>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</si>
  <si>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</si>
  <si>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</si>
  <si>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</si>
  <si>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</si>
  <si>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</si>
  <si>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</si>
  <si>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</si>
  <si>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</si>
  <si>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</si>
  <si>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</si>
  <si>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</si>
  <si>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</si>
  <si>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</si>
  <si>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</si>
  <si>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</si>
  <si>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</si>
  <si>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</si>
  <si>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</si>
  <si>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</si>
  <si>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</si>
  <si>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</si>
  <si>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</si>
  <si>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</si>
  <si>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</si>
  <si>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</si>
  <si>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</si>
  <si>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</si>
  <si>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</si>
  <si>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</si>
  <si>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</si>
  <si>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</si>
  <si>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</si>
  <si>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</si>
  <si>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</si>
  <si>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</si>
  <si>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</si>
  <si>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</si>
  <si>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</si>
  <si>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</si>
  <si>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</si>
  <si>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</si>
  <si>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</si>
  <si>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</si>
  <si>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</si>
  <si>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</si>
  <si>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</si>
  <si>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</si>
  <si>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</si>
  <si>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</si>
  <si>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</si>
  <si>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</si>
  <si>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</si>
  <si>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</si>
  <si>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</si>
  <si>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</si>
  <si>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</si>
  <si>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</si>
  <si>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</si>
  <si>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</si>
  <si>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</si>
  <si>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</si>
  <si>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</si>
  <si>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</si>
  <si>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</si>
  <si>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</si>
  <si>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</si>
  <si>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</si>
  <si>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</si>
  <si>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</si>
  <si>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</si>
  <si>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</si>
  <si>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</si>
  <si>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</si>
  <si>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</si>
  <si>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</si>
  <si>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</si>
  <si>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</si>
  <si>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</si>
  <si>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</si>
  <si>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</si>
  <si>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</si>
  <si>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</si>
  <si>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</si>
  <si>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</si>
  <si>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</si>
  <si>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</si>
  <si>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</si>
  <si>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</si>
  <si>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</si>
  <si>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</si>
  <si>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</si>
  <si>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</si>
  <si>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</si>
  <si>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</si>
  <si>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</si>
  <si>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</si>
  <si>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</si>
  <si>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</si>
  <si>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</si>
  <si>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</si>
  <si>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</si>
  <si>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</si>
  <si>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</si>
  <si>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</si>
  <si>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</si>
  <si>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</si>
  <si>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</si>
  <si>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</si>
  <si>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</si>
  <si>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</si>
  <si>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</si>
  <si>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</si>
  <si>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</si>
  <si>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</si>
  <si>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</si>
  <si>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</si>
  <si>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</si>
  <si>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</si>
  <si>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</si>
  <si>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</si>
  <si>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</si>
  <si>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</si>
  <si>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</si>
  <si>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</si>
  <si>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</si>
  <si>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</si>
  <si>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</si>
  <si>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</si>
  <si>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</si>
  <si>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</si>
  <si>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</si>
  <si>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</si>
  <si>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</si>
  <si>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</si>
  <si>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</si>
  <si>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</si>
  <si>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</si>
  <si>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</si>
  <si>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</si>
  <si>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</si>
  <si>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</si>
  <si>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</si>
  <si>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</si>
  <si>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</si>
  <si>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</si>
  <si>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</si>
  <si>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</si>
  <si>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</si>
  <si>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</si>
  <si>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</si>
  <si>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</si>
  <si>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</si>
  <si>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</si>
  <si>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</si>
  <si>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</si>
  <si>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</si>
  <si>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</si>
  <si>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</si>
  <si>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</si>
  <si>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</si>
  <si>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</si>
  <si>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</si>
  <si>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</si>
  <si>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</si>
  <si>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</si>
  <si>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</si>
  <si>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</si>
  <si>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</si>
  <si>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</si>
  <si>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</si>
  <si>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</si>
  <si>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</si>
  <si>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</si>
  <si>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</si>
  <si>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</si>
  <si>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</si>
  <si>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</si>
  <si>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</si>
  <si>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</si>
  <si>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</si>
  <si>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</si>
  <si>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</si>
  <si>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</si>
  <si>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</si>
  <si>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</si>
  <si>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</si>
  <si>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</si>
  <si>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</si>
  <si>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</si>
  <si>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</si>
  <si>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</si>
  <si>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</si>
  <si>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</si>
  <si>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</si>
  <si>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</si>
  <si>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</si>
  <si>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</si>
  <si>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</si>
  <si>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</si>
  <si>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</si>
  <si>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</si>
  <si>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</si>
  <si>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</si>
  <si>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</si>
  <si>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</si>
  <si>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</si>
  <si>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</si>
  <si>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</si>
  <si>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</si>
  <si>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</si>
  <si>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</si>
  <si>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</si>
  <si>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</si>
  <si>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</si>
  <si>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</si>
  <si>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</si>
  <si>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</si>
  <si>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</si>
  <si>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</si>
  <si>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</si>
  <si>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</si>
  <si>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</si>
  <si>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</si>
  <si>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</si>
  <si>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</si>
  <si>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</si>
  <si>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</si>
  <si>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</si>
  <si>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</si>
  <si>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</si>
  <si>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</si>
  <si>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</si>
  <si>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</si>
  <si>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</si>
  <si>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</si>
  <si>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</si>
  <si>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</si>
  <si>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</si>
  <si>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</si>
  <si>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</si>
  <si>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</si>
  <si>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</si>
  <si>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</si>
  <si>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</si>
  <si>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</si>
  <si>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</si>
  <si>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</si>
  <si>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</si>
  <si>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</si>
  <si>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</si>
  <si>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</si>
  <si>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</si>
  <si>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</si>
  <si>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</si>
  <si>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</si>
  <si>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</si>
  <si>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</si>
  <si>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</si>
  <si>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</si>
  <si>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</si>
  <si>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</si>
  <si>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</si>
  <si>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</si>
  <si>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</si>
  <si>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</si>
  <si>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</si>
  <si>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</si>
  <si>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</si>
  <si>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</si>
  <si>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</si>
  <si>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</si>
  <si>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</si>
  <si>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</si>
  <si>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</si>
  <si>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</si>
  <si>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</si>
  <si>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</si>
  <si>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</si>
  <si>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</si>
  <si>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</si>
  <si>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</si>
  <si>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</si>
  <si>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</si>
  <si>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</si>
  <si>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</si>
  <si>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</si>
  <si>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</si>
  <si>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</si>
  <si>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</si>
  <si>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</si>
  <si>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</si>
  <si>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</si>
  <si>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</si>
  <si>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</si>
  <si>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</si>
  <si>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</si>
  <si>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</si>
  <si>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</si>
  <si>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</si>
  <si>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</si>
  <si>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</si>
  <si>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</si>
  <si>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</si>
  <si>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</si>
  <si>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</si>
  <si>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</si>
  <si>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</si>
  <si>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</si>
  <si>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</si>
  <si>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</si>
  <si>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</si>
  <si>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</si>
  <si>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</si>
  <si>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</si>
  <si>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</si>
  <si>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</si>
  <si>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</si>
  <si>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</si>
  <si>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</si>
  <si>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</si>
  <si>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</si>
  <si>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</si>
  <si>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</si>
  <si>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</si>
  <si>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</si>
  <si>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</si>
  <si>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</si>
  <si>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</si>
  <si>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</si>
  <si>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</si>
  <si>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</si>
  <si>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</si>
  <si>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</si>
  <si>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</si>
  <si>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</si>
  <si>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</si>
  <si>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</si>
  <si>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</si>
  <si>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</si>
  <si>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</si>
  <si>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</si>
  <si>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</si>
  <si>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</si>
  <si>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</si>
  <si>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</si>
  <si>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</si>
  <si>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</si>
  <si>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</si>
  <si>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50 MIN</t>
  </si>
  <si>
    <t>PCM-20251118-00001045</t>
  </si>
  <si>
    <t>Emergency</t>
  </si>
  <si>
    <t>ETA 20 mins</t>
  </si>
  <si>
    <t>PCM-20251118-00000837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</si>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</sst>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316.64751331018488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45979.595939236111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45979.595939236111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45979.595939236111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45979.595939236111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45979.595939236111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45979.595939236111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45979.595939236111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45979.595939236111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45979.595939236111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45979.595939236111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45979.595939236111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45979.595939236111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45979.595939236111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45979.595939236111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45979.595939236111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45979.595939236111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45979.595939236111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45979.595939236111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45979.595939236111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45979.595939236111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45979.595939236111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45979.595939236111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45979.595939236111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45979.595939236111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45979.595939236111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45979.595939236111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45979.595939236111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45979.595939236111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45979.595939236111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45979.595939236111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45979.595939236111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45979.595939236111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45979.595939236111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45979.595939236111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45979.595939236111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45979.595939236111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45979.595939236111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45979.595939236111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45979.595939236111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45979.595939236111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45979.595939236111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45979.595939236111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45979.595939236111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45979.595939236111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45979.595939236111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45979.595939236111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45979.595939236111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45979.595939236111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45979.595939236111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45979.595939236111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45979.595939236111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45979.595939236111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45979.595939236111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45979.595939236111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45979.595939236111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45979.595939236111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45979.595939236111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45979.595939236111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45979.595939236111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45979.595939236111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45979.595939236111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45979.595939236111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45979.595939236111</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pane ySplit="1" topLeftCell="A2" activePane="bottomLeft" state="frozen"/>
      <selection pane="bottomLeft"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154.59610127314954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1.4832175947958604E-3</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45979.595939236111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45979.595939236111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45979.595939236111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45979.595939236111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45979.595939236111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45979.595939236111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45979.595939236111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45979.595939236111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45979.595939236111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45979.595939236111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45979.595939236111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45979.595939236111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45979.595939236111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45979.595939236111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45979.595939236111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45979.595939236111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45979.595939236111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45979.595939236111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45979.595939236111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45979.595939236111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45979.595939236111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45979.595939236111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45979.595939236111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45979.595939236111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45979.595939236111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45979.595939236111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45979.595939236111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45979.595939236111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45979.595939236111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45979.595939236111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45979.595939236111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45979.595939236111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45979.595939236111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45979.595939236111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45979.595939236111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45979.595939236111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45979.595939236111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45979.595939236111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45979.595939236111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45979.595939236111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45979.595939236111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45979.595939236111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45979.595939236111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45979.595939236111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45979.595939236111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45979.595939236111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45979.595939236111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45979.595939236111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45979.595939236111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45979.595939236111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45979.595939236111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45979.595939236111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45979.595939236111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45979.595939236111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45979.595939236111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45979.595939236111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45979.595939236111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45979.595939236111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45979.595939236111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45979.595939236111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45979.595939236111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45979.595939236111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45979.595939236111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45979.595939236111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45979.595939236111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45979.595939236111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45979.595939236111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45979.595939236111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45979.595939236111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45979.595939236111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45979.595939236111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45979.595939236111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45979.595939236111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45979.595939236111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45979.595939236111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45979.595939236111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45979.595939236111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45979.595939236111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45979.595939236111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45979.595939236111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45979.595939236111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45979.595939236111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45979.595939236111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45979.595939236111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45979.595939236111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45979.595939236111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45979.595939236111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45979.595939236111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45979.595939236111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45979.595939236111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45979.595939236111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45979.595939236111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45979.595939236111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45979.595939236111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45979.595939236111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45979.595939236111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45979.595939236111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45979.595939236111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45979.595939236111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45979.595939236111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45979.595939236111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45979.595939236111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45979.595939236111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45979.595939236111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45979.595939236111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45979.595939236111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45979.595939236111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45979.595939236111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45979.595939236111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45979.595939236111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45979.595939236111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45979.595939236111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45979.595939236111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45979.595939236111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45979.595939236111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45979.595939236111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45979.595939236111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45979.595939236111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45979.595939236111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45979.595939236111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45979.595939236111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45979.595939236111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45979.595939236111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45979.595939236111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45979.595939236111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45979.595939236111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45979.595939236111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45979.595939236111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45979.595939236111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45979.595939236111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45979.595939236111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45979.595939236111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45979.595939236111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45979.595939236111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45979.595939236111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45979.595939236111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45979.595939236111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45979.595939236111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45979.595939236111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45979.595939236111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45979.595939236111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45979.595939236111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45979.595939236111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45979.595939236111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45979.595939236111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45979.595939236111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45979.595939236111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45979.595939236111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45979.595939236111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45979.595939236111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45979.595939236111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45979.595939236111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45979.595939236111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45979.595939236111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45979.595939236111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45979.595939236111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45979.595939236111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45979.595939236111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45979.595939236111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45979.595939236111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45979.595939236111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45979.595939236111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45979.595939236111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45979.595939236111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45979.595939236111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45979.595939236111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45979.595939236111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45979.595939236111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45979.595939236111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45979.595939236111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45979.595939236111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45979.595939236111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45979.595939236111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45979.595939236111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45979.595939236111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45979.595939236111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45979.595939236111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45979.595939236111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45979.595939236111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45979.595939236111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45979.595939236111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45979.595939236111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45979.595939236111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45979.595939236111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45979.595939236111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45979.595939236111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45979.595939236111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45979.595939236111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45979.595939236111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45979.595939236111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45979.595939236111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45979.595939236111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45979.595939236111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45979.595939236111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16</v>
      </c>
      <c r="D2" s="61" t="s">
        <v>25419</v>
      </c>
      <c r="E2" s="18" t="s">
        <v>39108</v>
      </c>
      <c r="F2" s="20">
        <v>45979.569606481484</v>
      </c>
      <c r="G2" s="21">
        <f t="shared" ref="G2:G5" ca="1" si="0">IFERROR(NOW()-F2,"-")</f>
        <v>2.6332754627219401E-2</v>
      </c>
      <c r="H2" s="22">
        <v>45979.457557870373</v>
      </c>
      <c r="I2" s="19" t="str">
        <f>IFERROR(VLOOKUP(D2,DB!A:F,6,0),"")</f>
        <v>SCECO</v>
      </c>
      <c r="J2" s="18" t="str">
        <f>IFERROR(VLOOKUP(D2,DB!A:G,7,0),"")</f>
        <v>Weak</v>
      </c>
      <c r="K2" s="45" t="s">
        <v>39109</v>
      </c>
      <c r="L2" s="23" t="str">
        <f>IFERROR(VLOOKUP(D2,DB!A:I,9,0),"")</f>
        <v>Latis</v>
      </c>
    </row>
    <row r="3" spans="1:13" s="98" customFormat="1" ht="15" customHeight="1">
      <c r="A3" s="85" t="s">
        <v>39110</v>
      </c>
      <c r="B3" s="61" t="str">
        <f>IFERROR(VLOOKUP(D3,DB!A:K,11,0),"")</f>
        <v>R3</v>
      </c>
      <c r="C3" s="61">
        <v>1</v>
      </c>
      <c r="D3" s="61" t="s">
        <v>25411</v>
      </c>
      <c r="E3" s="61" t="s">
        <v>39021</v>
      </c>
      <c r="F3" s="144">
        <v>45979.492060185185</v>
      </c>
      <c r="G3" s="143">
        <f ca="1">IFERROR(NOW()-F3,"-")</f>
        <v>0.10387905092647998</v>
      </c>
      <c r="H3" s="142">
        <v>45979.449953703705</v>
      </c>
      <c r="I3" s="85" t="str">
        <f>IFERROR(VLOOKUP(D3,DB!A:F,6,0),"")</f>
        <v>SCECO</v>
      </c>
      <c r="J3" s="61" t="str">
        <f>IFERROR(VLOOKUP(D3,DB!A:G,7,0),"")</f>
        <v>Vandalized</v>
      </c>
      <c r="K3" s="141" t="s">
        <v>39109</v>
      </c>
      <c r="L3" s="140" t="str">
        <f>IFERROR(VLOOKUP(D3,DB!A:I,9,0),"")</f>
        <v>Latis</v>
      </c>
    </row>
    <row r="4" spans="1:13" ht="15" customHeight="1">
      <c r="A4" s="19"/>
      <c r="B4" s="61" t="str">
        <f>IFERROR(VLOOKUP(D4,DB!A:K,11,0),"")</f>
        <v/>
      </c>
      <c r="C4" s="18"/>
      <c r="D4" s="61"/>
      <c r="E4" s="61"/>
      <c r="F4" s="20"/>
      <c r="G4" s="21">
        <f t="shared" ca="1" si="0"/>
        <v>45979.595939236111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45979.595939236111</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45979.595939236111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45979.595939236111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45979.595939236111</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45979.595939236111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45979.595939236111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45979.595939236111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45979.595939236111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45979.595939236111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45979.595939236111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45979.595939236111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45979.595939236111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45979.595939236111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45979.595939236111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45979.595939236111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45979.595939236111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45979.595939236111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45979.595939236111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45979.595939236111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45979.595939236111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45979.595939236111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45979.595939236111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45979.595939236111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45979.595939236111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45979.595939236111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45979.595939236111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45979.595939236111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45979.595939236111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45979.595939236111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45979.595939236111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45979.595939236111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45979.595939236111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45979.595939236111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45979.595939236111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45979.595939236111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45979.595939236111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45979.595939236111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45979.595939236111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45979.595939236111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45979.595939236111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45979.595939236111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45979.595939236111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45979.595939236111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45979.595939236111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45979.595939236111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45979.595939236111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45979.595939236111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45979.595939236111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45979.595939236111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45979.595939236111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45979.595939236111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45979.595939236111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45979.595939236111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45979.595939236111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45979.595939236111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45979.595939236111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45979.595939236111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45979.595939236111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45979.595939236111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45979.595939236111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45979.595939236111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45979.595939236111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45979.595939236111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45979.595939236111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45979.595939236111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45979.595939236111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45979.595939236111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45979.595939236111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45979.595939236111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45979.595939236111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45979.595939236111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45979.595939236111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45979.595939236111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45979.595939236111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45979.595939236111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45979.595939236111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45979.595939236111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45979.595939236111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45979.595939236111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45979.595939236111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45979.595939236111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45979.595939236111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45979.595939236111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45979.595939236111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45979.595939236111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45979.595939236111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45979.595939236111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45979.595939236111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45979.595939236111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45979.595939236111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45979.595939236111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45979.595939236111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45979.595939236111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45979.595939236111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45979.595939236111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45979.595939236111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45979.595939236111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45979.595939236111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45979.595939236111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45979.595939236111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45979.595939236111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45979.595939236111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45979.595939236111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45979.595939236111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45979.595939236111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45979.595939236111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45979.595939236111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45979.595939236111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45979.595939236111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45979.595939236111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45979.595939236111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45979.595939236111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45979.595939236111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45979.595939236111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45979.595939236111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45979.595939236111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45979.595939236111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45979.595939236111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45979.595939236111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45979.595939236111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45979.595939236111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45979.595939236111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45979.595939236111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45979.595939236111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45979.595939236111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45979.595939236111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45979.595939236111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45979.595939236111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45979.595939236111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45979.595939236111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45979.595939236111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45979.595939236111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45979.595939236111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45979.595939236111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45979.595939236111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45979.595939236111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45979.595939236111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45979.595939236111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45979.595939236111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45979.595939236111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45979.595939236111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45979.595939236111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45979.595939236111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45979.595939236111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45979.595939236111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45979.595939236111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45979.595939236111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45979.595939236111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45979.595939236111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45979.595939236111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45979.595939236111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45979.595939236111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45979.595939236111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45979.595939236111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45979.595939236111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45979.595939236111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45979.595939236111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45979.595939236111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45979.595939236111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45979.595939236111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45979.595939236111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45979.595939236111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45979.595939236111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45979.595939236111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45979.595939236111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45979.595939236111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45979.595939236111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45979.595939236111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45979.595939236111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45979.595939236111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45979.595939236111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45979.595939236111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45979.595939236111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45979.595939236111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45979.595939236111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45979.595939236111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45979.595939236111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45979.595939236111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45979.595939236111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45979.595939236111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45979.595939236111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45979.595939236111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45979.595939236111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45979.595939236111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45979.595939236111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45979.595939236111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45979.595939236111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45979.595939236111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45979.595939236111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45979.595939236111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45979.595939236111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45979.595939236111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45979.595939236111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45979.595939236111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45979.595939236111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45979.595939236111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45979.595939236111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45979.595939236111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45979.595939236111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45979.595939236111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45979.595939236111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45979.595939236111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45979.595939236111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45979.595939236111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45979.595939236111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45979.595939236111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45979.595939236111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45979.595939236111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45979.595939236111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45979.595939236111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45979.595939236111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45979.595939236111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45979.595939236111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45979.595939236111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45979.595939236111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45979.595939236111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45979.595939236111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45979.595939236111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45979.595939236111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45979.595939236111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45979.595939236111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45979.595939236111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45979.595939236111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45979.595939236111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45979.595939236111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45979.595939236111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45979.595939236111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45979.595939236111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45979.595939236111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45979.595939236111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45979.595939236111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45979.595939236111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45979.595939236111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45979.595939236111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45979.595939236111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45979.595939236111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45979.595939236111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45979.595939236111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45979.595939236111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45979.595939236111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45979.595939236111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45979.595939236111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45979.595939236111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45979.595939236111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45979.595939236111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45979.595939236111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45979.595939236111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45979.595939236111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45979.595939236111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45979.595939236111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45979.595939236111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45979.595939236111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45979.595939236111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45979.595939236111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45979.595939236111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45979.595939236111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45979.595939236111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45979.595939236111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45979.595939236111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45979.595939236111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45979.595939236111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45979.595939236111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45979.595939236111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45979.595939236111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45979.595939236111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45979.595939236111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45979.595939236111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45979.595939236111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45979.595939236111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45979.595939236111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45979.595939236111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45979.595939236111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45979.595939236111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45979.595939236111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45979.595939236111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45979.595939236111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45979.595939236111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45979.595939236111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45979.595939236111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45979.595939236111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45979.595939236111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45979.595939236111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45979.595939236111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45979.595939236111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45979.595939236111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45979.595939236111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45979.595939236111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45979.595939236111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45979.595939236111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45979.595939236111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45979.595939236111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45979.595939236111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45979.595939236111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45979.595939236111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45979.595939236111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45979.595939236111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45979.595939236111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45979.595939236111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45979.595939236111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45979.595939236111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45979.595939236111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45979.595939236111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45979.595939236111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45979.595939236111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45979.595939236111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45979.595939236111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45979.595939236111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45979.595939236111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45979.595939236111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45979.595939236111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45979.595939236111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45979.595939236111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45979.595939236111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45979.595939236111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45979.595939236111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45979.595939236111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45979.595939236111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45979.595939236111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45979.595939236111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45979.595939236111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45979.595939236111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45979.595939236111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45979.595939236111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45979.595939236111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45979.595939236111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45979.595939236111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45979.595939236111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45979.595939236111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45979.595939236111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45979.595939236111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45979.595939236111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45979.595939236111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45979.595939236111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45979.595939236111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45979.595939236111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45979.595939236111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45979.595939236111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45979.595939236111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45979.595939236111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45979.595939236111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45979.595939236111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45979.595939236111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45979.595939236111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45979.595939236111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45979.595939236111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45979.595939236111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45979.595939236111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45979.595939236111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45979.595939236111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45979.595939236111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45979.595939236111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45979.595939236111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45979.595939236111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45979.595939236111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45979.595939236111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45979.595939236111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45979.595939236111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45979.595939236111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45979.595939236111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45979.595939236111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45979.595939236111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45979.595939236111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45979.595939236111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45979.595939236111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45979.595939236111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45979.595939236111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45979.595939236111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45979.595939236111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45979.595939236111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45979.595939236111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45979.595939236111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45979.595939236111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45979.595939236111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45979.595939236111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45979.595939236111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45979.595939236111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45979.595939236111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45979.595939236111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45979.595939236111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45979.595939236111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45979.595939236111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45979.595939236111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45979.595939236111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45979.595939236111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45979.595939236111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45979.595939236111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45979.595939236111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45979.595939236111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45979.595939236111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45979.595939236111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45979.595939236111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45979.595939236111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45979.595939236111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45979.595939236111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45979.595939236111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45979.595939236111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45979.595939236111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45979.595939236111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45979.595939236111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45979.595939236111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45979.595939236111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45979.595939236111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45979.595939236111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45979.595939236111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45979.595939236111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45979.595939236111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45979.595939236111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45979.595939236111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45979.595939236111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45979.595939236111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45979.595939236111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45979.595939236111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45979.595939236111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45979.595939236111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45979.595939236111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45979.595939236111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45979.595939236111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45979.595939236111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45979.595939236111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45979.595939236111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45979.595939236111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45979.595939236111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45979.595939236111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45979.595939236111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45979.595939236111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45979.595939236111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45979.595939236111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45979.595939236111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45979.595939236111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45979.595939236111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45979.595939236111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45979.595939236111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45979.595939236111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45979.595939236111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45979.595939236111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45979.595939236111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45979.595939236111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45979.595939236111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45979.595939236111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45979.595939236111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45979.595939236111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45979.595939236111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45979.595939236111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45979.595939236111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45979.595939236111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45979.595939236111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45979.595939236111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45979.595939236111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45979.595939236111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45979.595939236111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45979.595939236111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45979.595939236111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45979.595939236111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45979.595939236111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45979.595939236111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45979.595939236111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45979.595939236111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45979.595939236111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45979.595939236111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45979.595939236111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45979.595939236111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45979.595939236111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45979.595939236111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45979.595939236111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45979.595939236111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45979.595939236111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45979.595939236111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45979.595939236111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45979.595939236111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45979.595939236111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45979.595939236111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45979.595939236111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45979.595939236111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45979.595939236111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45979.595939236111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45979.595939236111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45979.595939236111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45979.595939236111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45979.595939236111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45979.595939236111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45979.595939236111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45979.595939236111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45979.595939236111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45979.595939236111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45979.595939236111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45979.595939236111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45979.595939236111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45979.595939236111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45979.595939236111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45979.595939236111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45979.595939236111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45979.595939236111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45979.595939236111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45979.595939236111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45979.595939236111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45979.595939236111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45979.595939236111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45979.595939236111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45979.595939236111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45979.595939236111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45979.595939236111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45979.595939236111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45979.595939236111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45979.595939236111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45979.595939236111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45979.595939236111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45979.595939236111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45979.595939236111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45979.595939236111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45979.595939236111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45979.595939236111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45979.595939236111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45979.595939236111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45979.595939236111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45979.595939236111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45979.595939236111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45979.595939236111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45979.595939236111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45979.595939236111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45979.595939236111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45979.595939236111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45979.595939236111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45979.595939236111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45979.595939236111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45979.595939236111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45979.595939236111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45979.595939236111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45979.595939236111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45979.595939236111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45979.595939236111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45979.595939236111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45979.595939236111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45979.595939236111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45979.595939236111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45979.595939236111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45979.595939236111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45979.595939236111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45979.595939236111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45979.595939236111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45979.595939236111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45979.595939236111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45979.595939236111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45979.595939236111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45979.595939236111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45979.595939236111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45979.595939236111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45979.595939236111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45979.595939236111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45979.595939236111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45979.595939236111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45979.595939236111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45979.595939236111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45979.595939236111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45979.595939236111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45979.595939236111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45979.595939236111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45979.595939236111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45979.595939236111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45979.595939236111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45979.595939236111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45979.595939236111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45979.595939236111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45979.595939236111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45979.595939236111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45979.595939236111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45979.595939236111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45979.595939236111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45979.595939236111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45979.595939236111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45979.595939236111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45979.595939236111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45979.595939236111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45979.595939236111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45979.595939236111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45979.595939236111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45979.595939236111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45979.595939236111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45979.595939236111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45979.595939236111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45979.595939236111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45979.595939236111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45979.595939236111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45979.595939236111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45979.595939236111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45979.595939236111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45979.595939236111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45979.595939236111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45979.595939236111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45979.595939236111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45979.595939236111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45979.595939236111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45979.595939236111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45979.595939236111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45979.595939236111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45979.595939236111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45979.595939236111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45979.595939236111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45979.595939236111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45979.595939236111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45979.595939236111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45979.595939236111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45979.595939236111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45979.595939236111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45979.595939236111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45979.595939236111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45979.595939236111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45979.595939236111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45979.595939236111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45979.595939236111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45979.595939236111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45979.595939236111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45979.595939236111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45979.595939236111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45979.595939236111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45979.595939236111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45979.595939236111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45979.595939236111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45979.595939236111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45979.595939236111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45979.595939236111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45979.595939236111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45979.595939236111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45979.595939236111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45979.595939236111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45979.595939236111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45979.595939236111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45979.595939236111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45979.595939236111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45979.595939236111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45979.595939236111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45979.595939236111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45979.595939236111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45979.595939236111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45979.595939236111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45979.595939236111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45979.595939236111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45979.595939236111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45979.595939236111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45979.595939236111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45979.595939236111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45979.595939236111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45979.595939236111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45979.595939236111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45979.595939236111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45979.595939236111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45979.595939236111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45979.595939236111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45979.595939236111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45979.595939236111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45979.595939236111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45979.595939236111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45979.595939236111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45979.595939236111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45979.595939236111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45979.595939236111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45979.595939236111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45979.595939236111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45979.595939236111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45979.595939236111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45979.595939236111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45979.595939236111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45979.595939236111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45979.595939236111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45979.595939236111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45979.595939236111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45979.595939236111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45979.595939236111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45979.595939236111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45979.595939236111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45979.595939236111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45979.595939236111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45979.595939236111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45979.595939236111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45979.595939236111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45979.595939236111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45979.595939236111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45979.595939236111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45979.595939236111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45979.595939236111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45979.595939236111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45979.595939236111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45979.595939236111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45979.595939236111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45979.595939236111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45979.595939236111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45979.595939236111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45979.595939236111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45979.595939236111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45979.595939236111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45979.595939236111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45979.595939236111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45979.595939236111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45979.595939236111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45979.595939236111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45979.595939236111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45979.595939236111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45979.595939236111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45979.595939236111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45979.595939236111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45979.595939236111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45979.595939236111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45979.595939236111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45979.595939236111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45979.595939236111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45979.595939236111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45979.595939236111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45979.595939236111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45979.595939236111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45979.595939236111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45979.595939236111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45979.595939236111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45979.595939236111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45979.595939236111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45979.595939236111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45979.595939236111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45979.595939236111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45979.595939236111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45979.595939236111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45979.595939236111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45979.595939236111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45979.595939236111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45979.595939236111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45979.595939236111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45979.595939236111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45979.595939236111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45979.595939236111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45979.595939236111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45979.595939236111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45979.595939236111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45979.595939236111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45979.595939236111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45979.595939236111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45979.595939236111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45979.595939236111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45979.595939236111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45979.595939236111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45979.595939236111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45979.595939236111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45979.595939236111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45979.595939236111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45979.595939236111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45979.595939236111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45979.595939236111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45979.595939236111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45979.595939236111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45979.595939236111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45979.595939236111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45979.595939236111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45979.595939236111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45979.595939236111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45979.595939236111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45979.595939236111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45979.595939236111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45979.595939236111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45979.595939236111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45979.595939236111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45979.595939236111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45979.595939236111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45979.595939236111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45979.595939236111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45979.595939236111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45979.595939236111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45979.595939236111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45979.595939236111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45979.595939236111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45979.595939236111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45979.595939236111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45979.595939236111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45979.595939236111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45979.595939236111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45979.595939236111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45979.595939236111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45979.595939236111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45979.595939236111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45979.595939236111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45979.595939236111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45979.595939236111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45979.595939236111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45979.595939236111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45979.595939236111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45979.595939236111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45979.595939236111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45979.595939236111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45979.595939236111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45979.595939236111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45979.595939236111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45979.595939236111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45979.595939236111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45979.595939236111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45979.595939236111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45979.595939236111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45979.595939236111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45979.595939236111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45979.595939236111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45979.595939236111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45979.595939236111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45979.595939236111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45979.595939236111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45979.595939236111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45979.595939236111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45979.595939236111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45979.595939236111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45979.595939236111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45979.595939236111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45979.595939236111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45979.595939236111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45979.595939236111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45979.595939236111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45979.595939236111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45979.595939236111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45979.595939236111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45979.595939236111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45979.595939236111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45979.595939236111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45979.595939236111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45979.595939236111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45979.595939236111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45979.595939236111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45979.595939236111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45979.595939236111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45979.595939236111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45979.595939236111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45979.595939236111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45979.595939236111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45979.595939236111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45979.595939236111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45979.595939236111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45979.595939236111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45979.595939236111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45979.595939236111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45979.595939236111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45979.595939236111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45979.595939236111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45979.595939236111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45979.595939236111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45979.595939236111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45979.595939236111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45979.595939236111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45979.595939236111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45979.595939236111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45979.595939236111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45979.595939236111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45979.595939236111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45979.595939236111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45979.595939236111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45979.595939236111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45979.595939236111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45979.595939236111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45979.595939236111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45979.595939236111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45979.595939236111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45979.595939236111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45979.595939236111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45979.595939236111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45979.595939236111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45979.595939236111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45979.595939236111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45979.595939236111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45979.595939236111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45979.595939236111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45979.595939236111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45979.595939236111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45979.595939236111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45979.595939236111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45979.595939236111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45979.595939236111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45979.595939236111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45979.595939236111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45979.595939236111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45979.595939236111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45979.595939236111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45979.595939236111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45979.595939236111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45979.595939236111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45979.595939236111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45979.595939236111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45979.595939236111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45979.595939236111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45979.595939236111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45979.595939236111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45979.595939236111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45979.595939236111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45979.595939236111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45979.595939236111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45979.595939236111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45979.595939236111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45979.595939236111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45979.595939236111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45979.595939236111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45979.595939236111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45979.595939236111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45979.595939236111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45979.595939236111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45979.595939236111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45979.595939236111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45979.595939236111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45979.595939236111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45979.595939236111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45979.595939236111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45979.595939236111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45979.595939236111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45979.595939236111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45979.595939236111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45979.595939236111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45979.595939236111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45979.595939236111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45979.595939236111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45979.595939236111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45979.595939236111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45979.595939236111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45979.595939236111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45979.595939236111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45979.595939236111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45979.595939236111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45979.595939236111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45979.595939236111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45979.595939236111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45979.595939236111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45979.595939236111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45979.595939236111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45979.595939236111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45979.595939236111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45979.595939236111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45979.595939236111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45979.595939236111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45979.595939236111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45979.595939236111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45979.595939236111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45979.595939236111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45979.595939236111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45979.595939236111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45979.595939236111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45979.595939236111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45979.595939236111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45979.595939236111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45979.595939236111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45979.595939236111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45979.595939236111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45979.595939236111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45979.595939236111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45979.595939236111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45979.595939236111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45979.595939236111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45979.595939236111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45979.595939236111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45979.595939236111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45979.595939236111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45979.595939236111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45979.595939236111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45979.595939236111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45979.595939236111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45979.595939236111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45979.595939236111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45979.595939236111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45979.595939236111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45979.595939236111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45979.595939236111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45979.595939236111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45979.595939236111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45979.595939236111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45979.595939236111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45979.595939236111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45979.595939236111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45979.595939236111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45979.595939236111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45979.595939236111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45979.595939236111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45979.595939236111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45979.595939236111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45979.595939236111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45979.595939236111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45979.595939236111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45979.595939236111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45979.595939236111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45979.595939236111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45979.595939236111</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276.11522164351481</v>
      </c>
      <c r="H2" s="95">
        <v>45703.474768518521</v>
      </c>
      <c r="I2" s="95" t="str">
        <f>IFERROR(VLOOKUP(D2,DB!A:F,6,0),"")</f>
        <v>SCECO</v>
      </c>
      <c r="J2" s="95" t="str">
        <f>IFERROR(VLOOKUP(D2,DB!A:G,7,0),"")</f>
        <v>Dead</v>
      </c>
      <c r="K2" s="97" t="s">
        <v>39112</v>
      </c>
      <c r="L2" s="91" t="str">
        <f>IFERROR(VLOOKUP(D2,DB!A:I,9,0),"")</f>
        <v>Latis</v>
      </c>
    </row>
    <row r="3" spans="1:16" ht="15" customHeight="1">
      <c r="A3" s="113"/>
      <c r="B3" s="113" t="str">
        <f>IFERROR(VLOOKUP(D3,DB!A:K,11,0),"")</f>
        <v/>
      </c>
      <c r="C3" s="93"/>
      <c r="D3" s="91"/>
      <c r="E3" s="94"/>
      <c r="F3" s="95"/>
      <c r="G3" s="96">
        <f ca="1">IFERROR(NOW()-F3,"")</f>
        <v>45979.595939236111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45979.595939236111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45979.595939236111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45979.595939236111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45979.595939236111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45979.595939236111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45979.595939236111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45979.595939236111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45979.595939236111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45979.595939236111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45979.595939236111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45979.595939236111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45979.595939236111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45979.595939236111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45979.595939236111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45979.595939236111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45979.595939236111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45979.595939236111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45979.595939236111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45979.595939236111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45979.595939236111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45979.595939236111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45979.595939236111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45979.595939236111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45979.595939236111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45979.595939236111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45979.595939236111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45979.595939236111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45979.595939236111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45979.595939236111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45979.595939236111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45979.595939236111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45979.595939236111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45979.595939236111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45979.595939236111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45979.595939236111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45979.595939236111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45979.595939236111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45979.595939236111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45979.595939236111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45979.595939236111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45979.595939236111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45979.595939236111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45979.595939236111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45979.595939236111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45979.595939236111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45979.595939236111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45979.595939236111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45979.595939236111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45979.595939236111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45979.595939236111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45979.595939236111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45979.595939236111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45979.595939236111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45979.595939236111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45979.595939236111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45979.595939236111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45979.595939236111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45979.595939236111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45979.595939236111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45979.595939236111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45979.595939236111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45979.595939236111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45979.595939236111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45979.595939236111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45979.595939236111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45979.595939236111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45979.595939236111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45979.595939236111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45979.595939236111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45979.595939236111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45979.595939236111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45979.595939236111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45979.595939236111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45979.595939236111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45979.595939236111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45979.595939236111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45979.595939236111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45979.595939236111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45979.595939236111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45979.595939236111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45979.595939236111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45979.595939236111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45979.595939236111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45979.595939236111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45979.595939236111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45979.595939236111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45979.595939236111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45979.595939236111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45979.595939236111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45979.595939236111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45979.595939236111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45979.595939236111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45979.595939236111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45979.595939236111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45979.595939236111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45979.595939236111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45979.595939236111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45979.595939236111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45979.595939236111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45979.595939236111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45979.595939236111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45979.595939236111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45979.595939236111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45979.595939236111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45979.595939236111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45979.595939236111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45979.595939236111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45979.595939236111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45979.595939236111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45979.595939236111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45979.595939236111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45979.595939236111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45979.595939236111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45979.595939236111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45979.595939236111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45979.595939236111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45979.595939236111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45979.595939236111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45979.595939236111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45979.595939236111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45979.595939236111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45979.595939236111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45979.595939236111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45979.595939236111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45979.595939236111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45979.595939236111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45979.595939236111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45979.595939236111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45979.595939236111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45979.595939236111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45979.595939236111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45979.595939236111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45979.595939236111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45979.595939236111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45979.595939236111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45979.595939236111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45979.595939236111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45979.595939236111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45979.595939236111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45979.595939236111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45979.595939236111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45979.595939236111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45979.595939236111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45979.595939236111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45979.595939236111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45979.595939236111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45979.595939236111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45979.595939236111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45979.595939236111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45979.595939236111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45979.595939236111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45979.595939236111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45979.595939236111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45979.595939236111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45979.595939236111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45979.595939236111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45979.595939236111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45979.595939236111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45979.595939236111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45979.595939236111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45979.595939236111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45979.595939236111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45979.595939236111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45979.595939236111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45979.595939236111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45979.595939236111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45979.595939236111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45979.595939236111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45979.595939236111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45979.595939236111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45979.595939236111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45979.595939236111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45979.595939236111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45979.595939236111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45979.595939236111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45979.595939236111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45979.595939236111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45979.595939236111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45979.595939236111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45979.595939236111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45979.595939236111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45979.595939236111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45979.595939236111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45979.595939236111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45979.595939236111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45979.595939236111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45979.595939236111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45979.595939236111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45979.595939236111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45979.595939236111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45979.595939236111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45979.595939236111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45979.595939236111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45979.595939236111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45979.595939236111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45979.595939236111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45979.595939236111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45979.595939236111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45979.595939236111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45979.595939236111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45979.595939236111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45979.595939236111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45979.595939236111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45979.595939236111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45979.595939236111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45979.595939236111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45979.595939236111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45979.595939236111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45979.595939236111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45979.595939236111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45979.595939236111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45979.595939236111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45979.595939236111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45979.595939236111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45979.595939236111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45979.595939236111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45979.595939236111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45979.595939236111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45979.595939236111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45979.595939236111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45979.595939236111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45979.595939236111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45979.595939236111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45979.595939236111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45979.595939236111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45979.595939236111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45979.595939236111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45979.595939236111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45979.595939236111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45979.595939236111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45979.595939236111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45979.595939236111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45979.595939236111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45979.595939236111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45979.595939236111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45979.595939236111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45979.595939236111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45979.595939236111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45979.595939236111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45979.595939236111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45979.595939236111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45979.595939236111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45979.595939236111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45979.595939236111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45979.595939236111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45979.595939236111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45979.595939236111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45979.595939236111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45979.595939236111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45979.595939236111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45979.595939236111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45979.595939236111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45979.595939236111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45979.595939236111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45979.595939236111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45979.595939236111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45979.595939236111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45979.595939236111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45979.595939236111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45979.595939236111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45979.595939236111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45979.595939236111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45979.595939236111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45979.595939236111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45979.595939236111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45979.595939236111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45979.595939236111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45979.595939236111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45979.595939236111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45979.595939236111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45979.595939236111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45979.595939236111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45979.595939236111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45979.595939236111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45979.595939236111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45979.595939236111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45979.595939236111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45979.595939236111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45979.595939236111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45979.595939236111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45979.595939236111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45979.595939236111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45979.595939236111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45979.595939236111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45979.595939236111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45979.595939236111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45979.595939236111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45979.595939236111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45979.595939236111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45979.595939236111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45979.595939236111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45979.595939236111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45979.595939236111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45979.595939236111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45979.595939236111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45979.595939236111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45979.595939236111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45979.595939236111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45979.595939236111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45979.595939236111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45979.595939236111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45979.595939236111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45979.595939236111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45979.595939236111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45979.595939236111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45979.595939236111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45979.595939236111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45979.595939236111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45979.595939236111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45979.595939236111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45979.595939236111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45979.595939236111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45979.595939236111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45979.595939236111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45979.595939236111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45979.595939236111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45979.595939236111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45979.595939236111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45979.595939236111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45979.595939236111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45979.595939236111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45979.595939236111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45979.595939236111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45979.595939236111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45979.595939236111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45979.595939236111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45979.595939236111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45979.595939236111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45979.595939236111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45979.595939236111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45979.595939236111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45979.595939236111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45979.595939236111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45979.595939236111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45979.595939236111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45979.595939236111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45979.595939236111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45979.595939236111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45979.595939236111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45979.595939236111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45979.595939236111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45979.595939236111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45979.595939236111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45979.595939236111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45979.595939236111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45979.595939236111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45979.595939236111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45979.595939236111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45979.595939236111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45979.595939236111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45979.595939236111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45979.595939236111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45979.595939236111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45979.595939236111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45979.595939236111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45979.595939236111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45979.595939236111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45979.595939236111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45979.595939236111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45979.595939236111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45979.595939236111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45979.595939236111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45979.595939236111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45979.595939236111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45979.595939236111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45979.595939236111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45979.595939236111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45979.595939236111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45979.595939236111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45979.595939236111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45979.595939236111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45979.595939236111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45979.595939236111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45979.595939236111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45979.595939236111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45979.595939236111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45979.595939236111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45979.595939236111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45979.595939236111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45979.595939236111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45979.595939236111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45979.595939236111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45979.595939236111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45979.595939236111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45979.595939236111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45979.595939236111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45979.595939236111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45979.595939236111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45979.595939236111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45979.595939236111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45979.595939236111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45979.595939236111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45979.595939236111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45979.595939236111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45979.595939236111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45979.595939236111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45979.595939236111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45979.595939236111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45979.595939236111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45979.595939236111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45979.595939236111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45979.595939236111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45979.595939236111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45979.595939236111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45979.595939236111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45979.595939236111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45979.595939236111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45979.595939236111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45979.595939236111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45979.595939236111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45979.595939236111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45979.595939236111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45979.595939236111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45979.595939236111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45979.595939236111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45979.595939236111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45979.595939236111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45979.595939236111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45979.595939236111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45979.595939236111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45979.595939236111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45979.595939236111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45979.595939236111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45979.595939236111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45979.595939236111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45979.595939236111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45979.595939236111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45979.595939236111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45979.595939236111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45979.595939236111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45979.595939236111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45979.595939236111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45979.595939236111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45979.595939236111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45979.595939236111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45979.595939236111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45979.595939236111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45979.595939236111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45979.595939236111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45979.595939236111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45979.595939236111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45979.595939236111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45979.595939236111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45979.595939236111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45979.595939236111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45979.595939236111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45979.595939236111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45979.595939236111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45979.595939236111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45979.595939236111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45979.595939236111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45979.595939236111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45979.595939236111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45979.595939236111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45979.595939236111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45979.595939236111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45979.595939236111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45979.595939236111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45979.595939236111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45979.595939236111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45979.595939236111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45979.595939236111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45979.595939236111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45979.595939236111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45979.595939236111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45979.595939236111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45979.595939236111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45979.595939236111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45979.595939236111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45979.595939236111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45979.595939236111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45979.595939236111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45979.595939236111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45979.595939236111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45979.595939236111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45979.595939236111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45979.595939236111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45979.595939236111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45979.595939236111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45979.595939236111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45979.595939236111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45979.595939236111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45979.595939236111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45979.595939236111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45979.595939236111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45979.595939236111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45979.595939236111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45979.595939236111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45979.595939236111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45979.595939236111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45979.595939236111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45979.595939236111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45979.595939236111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45979.595939236111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45979.595939236111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45979.595939236111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45979.595939236111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45979.595939236111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45979.595939236111</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87.763879050922696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53.407061921294371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30.934828124998603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2.0811359953731881</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39122</v>
      </c>
      <c r="L6" s="109" t="str">
        <f>IFERROR(VLOOKUP(D6,DB!A:I,9,0),"")</f>
        <v>Latis</v>
      </c>
    </row>
    <row r="7" spans="1:13">
      <c r="A7" s="109"/>
      <c r="B7" s="109" t="str">
        <f>IFERROR(VLOOKUP(D7,DB!A:K,11,0),"")</f>
        <v/>
      </c>
      <c r="C7" s="109"/>
      <c r="D7"/>
      <c r="E7" s="109"/>
      <c r="F7" s="109"/>
      <c r="G7" s="111">
        <f ca="1">IFERROR(NOW()-F7,"")</f>
        <v>45979.595939236111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45979.595939236111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45979.595939236111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45979.595939236111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45979.595939236111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45979.595939236111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45979.595939236111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45979.595939236111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45979.595939236111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45979.595939236111</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45979.595939236111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45979.595939236111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45979.595939236111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45979.595939236111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45979.595939236111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45979.595939236111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45979.595939236111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45979.595939236111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45979.595939236111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45979.595939236111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45979.595939236111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45979.595939236111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45979.595939236111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45979.595939236111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45979.595939236111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45979.595939236111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45979.595939236111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45979.595939236111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45979.595939236111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45979.595939236111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45979.595939236111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45979.595939236111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45979.595939236111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45979.595939236111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45979.595939236111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45979.595939236111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45979.595939236111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45979.595939236111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45979.595939236111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45979.595939236111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45979.595939236111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45979.595939236111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45979.595939236111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45979.595939236111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45979.595939236111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45979.595939236111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45979.595939236111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45979.595939236111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45979.595939236111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45979.595939236111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45979.595939236111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45979.595939236111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45979.595939236111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45979.595939236111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45979.595939236111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45979.595939236111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45979.595939236111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45979.595939236111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45979.595939236111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45979.595939236111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45979.595939236111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45979.595939236111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45979.595939236111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45979.595939236111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45979.595939236111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45979.595939236111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45979.595939236111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45979.595939236111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45979.595939236111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45979.595939236111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45979.595939236111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45979.595939236111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45979.595939236111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45979.595939236111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45979.595939236111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45979.595939236111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45979.595939236111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45979.595939236111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45979.595939236111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45979.595939236111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45979.595939236111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45979.595939236111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45979.595939236111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45979.595939236111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45979.595939236111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45979.595939236111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45979.595939236111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45979.595939236111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45979.595939236111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45979.595939236111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45979.595939236111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45979.595939236111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45979.595939236111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45979.595939236111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45979.595939236111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45979.595939236111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45979.595939236111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45979.595939236111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45979.595939236111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45979.595939236111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45979.595939236111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45979.595939236111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45979.595939236111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45979.595939236111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45979.595939236111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45979.595939236111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45979.595939236111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45979.595939236111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45979.595939236111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45979.595939236111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45979.595939236111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45979.595939236111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45979.595939236111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45979.595939236111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45979.595939236111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45979.595939236111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45979.595939236111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45979.595939236111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45979.595939236111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45979.595939236111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45979.595939236111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45979.595939236111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45979.595939236111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45979.595939236111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45979.595939236111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45979.595939236111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45979.595939236111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45979.595939236111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45979.595939236111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45979.595939236111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45979.595939236111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45979.595939236111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45979.595939236111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45979.595939236111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45979.595939236111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45979.595939236111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45979.595939236111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45979.595939236111</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45979.595939236111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45979.595939236111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45979.595939236111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45979.595939236111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45979.595939236111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45979.595939236111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45979.595939236111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45979.595939236111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45979.595939236111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45979.595939236111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45979.595939236111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45979.595939236111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45979.595939236111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45979.595939236111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45979.595939236111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45979.595939236111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45979.595939236111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45979.595939236111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45979.595939236111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45979.595939236111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45979.595939236111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45979.595939236111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45979.595939236111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45979.595939236111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45979.595939236111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45979.595939236111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45979.595939236111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45979.595939236111</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45979.595939236111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45979.595939236111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45979.595939236111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45979.595939236111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45979.595939236111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45979.595939236111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45979.595939236111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45979.595939236111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45979.595939236111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45979.595939236111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45979.595939236111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45979.595939236111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45979.595939236111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45979.595939236111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45979.595939236111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45979.595939236111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45979.595939236111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45979.595939236111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45979.595939236111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45979.595939236111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45979.595939236111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45979.595939236111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45979.595939236111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45979.595939236111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45979.595939236111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45979.595939236111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45979.595939236111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45979.595939236111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45979.595939236111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45979.595939236111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45979.595939236111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45979.595939236111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45979.595939236111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45979.595939236111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45979.595939236111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45979.595939236111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45979.595939236111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45979.595939236111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45979.595939236111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45979.595939236111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45979.595939236111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45979.595939236111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45979.595939236111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45979.595939236111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45979.595939236111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45979.595939236111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45979.595939236111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45979.595939236111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45979.595939236111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45979.595939236111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45979.595939236111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45979.595939236111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45979.595939236111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45979.595939236111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45979.595939236111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45979.595939236111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45979.595939236111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45979.595939236111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45979.595939236111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45979.595939236111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45979.595939236111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45979.595939236111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45979.595939236111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45979.595939236111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45979.595939236111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45979.595939236111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45979.595939236111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45979.595939236111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45979.595939236111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45979.595939236111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45979.595939236111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45979.595939236111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45979.595939236111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45979.595939236111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45979.595939236111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45979.595939236111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45979.595939236111</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2025-11-18T11:19:49Z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