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171" documentId="120_S{2AC9BD13-BADA-5192-A53E-5A8FF88502F6}" xr6:coauthVersionLast="47" xr6:coauthVersionMax="47" xr10:uidLastSave="{F99C8EB1-B404-427D-A2E9-7E322E41CBFE}"/>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4" i="1"/>
  <c r="B3" i="4"/>
  <c r="D3" i="3"/>
  <c r="D4"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2" i="3"/>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<sst xmlns="http://schemas.openxmlformats.org/spreadsheetml/2006/main" count="181596" uniqueCount="39215">
  <si>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</si>
  <si>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</si>
  <si>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</si>
  <si>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</si>
  <si>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</si>
  <si>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</si>
  <si>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</si>
  <si>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</si>
  <si>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</si>
  <si>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</si>
  <si>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</si>
  <si>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</si>
  <si>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</si>
  <si>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</si>
  <si>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</si>
  <si>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</si>
  <si>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</si>
  <si>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</si>
  <si>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</si>
  <si>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</si>
  <si>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</si>
  <si>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</si>
  <si>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</si>
  <si>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</si>
  <si>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</si>
  <si>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</si>
  <si>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</si>
  <si>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</si>
  <si>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</si>
  <si>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</si>
  <si>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</si>
  <si>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</si>
  <si>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</si>
  <si>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</si>
  <si>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</si>
  <si>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</si>
  <si>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</si>
  <si>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</si>
  <si>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</si>
  <si>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</si>
  <si>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</si>
  <si>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</si>
  <si>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</si>
  <si>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</si>
  <si>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</si>
  <si>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</si>
  <si>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</si>
  <si>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</si>
  <si>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</si>
  <si>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</si>
  <si>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</si>
  <si>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</si>
  <si>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</si>
  <si>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</si>
  <si>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</si>
  <si>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</si>
  <si>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</si>
  <si>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</si>
  <si>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</si>
  <si>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</si>
  <si>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</si>
  <si>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</si>
  <si>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</si>
  <si>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</si>
  <si>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</si>
  <si>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</si>
  <si>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</si>
  <si>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</si>
  <si>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</si>
  <si>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</si>
  <si>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</si>
  <si>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</si>
  <si>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</si>
  <si>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</si>
  <si>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</si>
  <si>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</si>
  <si>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</si>
  <si>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</si>
  <si>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</si>
  <si>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</si>
  <si>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</si>
  <si>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</si>
  <si>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</si>
  <si>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</si>
  <si>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</si>
  <si>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</si>
  <si>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</si>
  <si>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</si>
  <si>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</si>
  <si>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</si>
  <si>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</si>
  <si>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</si>
  <si>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</si>
  <si>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</si>
  <si>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</si>
  <si>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</si>
  <si>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</si>
  <si>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</si>
  <si>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</si>
  <si>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</si>
  <si>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</si>
  <si>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</si>
  <si>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</si>
  <si>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</si>
  <si>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</si>
  <si>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</si>
  <si>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</si>
  <si>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</si>
  <si>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</si>
  <si>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</si>
  <si>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</si>
  <si>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</si>
  <si>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</si>
  <si>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</si>
  <si>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</si>
  <si>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</si>
  <si>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</si>
  <si>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</si>
  <si>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</si>
  <si>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</si>
  <si>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</si>
  <si>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</si>
  <si>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</si>
  <si>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</si>
  <si>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</si>
  <si>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</si>
  <si>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</si>
  <si>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</si>
  <si>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</si>
  <si>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</si>
  <si>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</si>
  <si>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</si>
  <si>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</si>
  <si>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</si>
  <si>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</si>
  <si>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</si>
  <si>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</si>
  <si>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</si>
  <si>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</si>
  <si>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</si>
  <si>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</si>
  <si>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</si>
  <si>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</si>
  <si>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</si>
  <si>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</si>
  <si>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</si>
  <si>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</si>
  <si>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</si>
  <si>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</si>
  <si>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</si>
  <si>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</si>
  <si>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</si>
  <si>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</si>
  <si>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</si>
  <si>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</si>
  <si>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</si>
  <si>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</si>
  <si>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</si>
  <si>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</si>
  <si>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</si>
  <si>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</si>
  <si>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</si>
  <si>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</si>
  <si>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</si>
  <si>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</si>
  <si>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</si>
  <si>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</si>
  <si>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</si>
  <si>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</si>
  <si>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</si>
  <si>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</si>
  <si>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</si>
  <si>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</si>
  <si>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</si>
  <si>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</si>
  <si>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</si>
  <si>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</si>
  <si>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</si>
  <si>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</si>
  <si>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</si>
  <si>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</si>
  <si>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</si>
  <si>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</si>
  <si>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</si>
  <si>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</si>
  <si>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</si>
  <si>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</si>
  <si>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</si>
  <si>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</si>
  <si>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</si>
  <si>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</si>
  <si>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</si>
  <si>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</si>
  <si>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</si>
  <si>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</si>
  <si>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</si>
  <si>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</si>
  <si>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</si>
  <si>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</si>
  <si>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</si>
  <si>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</si>
  <si>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</si>
  <si>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</si>
  <si>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</si>
  <si>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</si>
  <si>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</si>
  <si>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</si>
  <si>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</si>
  <si>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</si>
  <si>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</si>
  <si>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</si>
  <si>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</si>
  <si>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</si>
  <si>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</si>
  <si>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</si>
  <si>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</si>
  <si>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</si>
  <si>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</si>
  <si>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</si>
  <si>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</si>
  <si>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</si>
  <si>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</si>
  <si>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</si>
  <si>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</si>
  <si>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</si>
  <si>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</si>
  <si>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</si>
  <si>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</si>
  <si>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</si>
  <si>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</si>
  <si>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</si>
  <si>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</si>
  <si>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</si>
  <si>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</si>
  <si>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</si>
  <si>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</si>
  <si>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</si>
  <si>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</si>
  <si>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</si>
  <si>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</si>
  <si>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</si>
  <si>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</si>
  <si>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</si>
  <si>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</si>
  <si>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</si>
  <si>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</si>
  <si>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</si>
  <si>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</si>
  <si>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</si>
  <si>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</si>
  <si>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</si>
  <si>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</si>
  <si>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</si>
  <si>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</si>
  <si>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</si>
  <si>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</si>
  <si>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</si>
  <si>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</si>
  <si>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</si>
  <si>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</si>
  <si>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</si>
  <si>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</si>
  <si>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</si>
  <si>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</si>
  <si>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</si>
  <si>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</si>
  <si>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</si>
  <si>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</si>
  <si>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</si>
  <si>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</si>
  <si>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</si>
  <si>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</si>
  <si>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</si>
  <si>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</si>
  <si>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</si>
  <si>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</si>
  <si>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</si>
  <si>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</si>
  <si>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</si>
  <si>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</si>
  <si>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</si>
  <si>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</si>
  <si>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</si>
  <si>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</si>
  <si>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</si>
  <si>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</si>
  <si>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</si>
  <si>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</si>
  <si>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</si>
  <si>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</si>
  <si>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</si>
  <si>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</si>
  <si>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</si>
  <si>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</si>
  <si>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</si>
  <si>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</si>
  <si>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</si>
  <si>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</si>
  <si>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</si>
  <si>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</si>
  <si>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</si>
  <si>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</si>
  <si>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</si>
  <si>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</si>
  <si>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</si>
  <si>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</si>
  <si>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</si>
  <si>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</si>
  <si>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</si>
  <si>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</si>
  <si>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</si>
  <si>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</si>
  <si>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</si>
  <si>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</si>
  <si>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</si>
  <si>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</si>
  <si>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</si>
  <si>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</si>
  <si>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</si>
  <si>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</si>
  <si>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</si>
  <si>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</si>
  <si>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</si>
  <si>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</si>
  <si>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</si>
  <si>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</si>
  <si>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</si>
  <si>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</si>
  <si>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</si>
  <si>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</si>
  <si>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</si>
  <si>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</si>
  <si>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</si>
  <si>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</si>
  <si>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</si>
  <si>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</si>
  <si>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</si>
  <si>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</si>
  <si>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</si>
  <si>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</si>
  <si>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</si>
  <si>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</si>
  <si>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</si>
  <si>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</si>
  <si>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</si>
  <si>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</si>
  <si>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</si>
  <si>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</si>
  <si>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</si>
  <si>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</si>
  <si>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</si>
  <si>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</si>
  <si>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</si>
  <si>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</si>
  <si>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</si>
  <si>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</si>
  <si>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</si>
  <si>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</si>
  <si>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</si>
  <si>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</si>
  <si>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</si>
  <si>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</si>
  <si>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</si>
  <si>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</si>
  <si>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</si>
  <si>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</si>
  <si>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</si>
  <si>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</si>
  <si>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</si>
  <si>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</si>
  <si>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</si>
  <si>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</si>
  <si>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</si>
  <si>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</si>
  <si>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</si>
  <si>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</si>
  <si>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</si>
  <si>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</si>
  <si>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</si>
  <si>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</si>
  <si>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</si>
  <si>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</si>
  <si>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</si>
  <si>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</si>
  <si>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</si>
  <si>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</si>
  <si>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</si>
  <si>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</si>
  <si>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</si>
  <si>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</si>
  <si>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</si>
  <si>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</si>
  <si>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</si>
  <si>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</si>
  <si>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</si>
  <si>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</si>
  <si>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</si>
  <si>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</si>
  <si>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</si>
  <si>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</si>
  <si>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</si>
  <si>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</si>
  <si>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</si>
  <si>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</si>
  <si>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</si>
  <si>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</si>
  <si>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</si>
  <si>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</si>
  <si>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</si>
  <si>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</si>
  <si>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</si>
  <si>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</si>
  <si>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</si>
  <si>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</si>
  <si>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</si>
  <si>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</si>
  <si>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</si>
  <si>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</si>
  <si>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</si>
  <si>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</si>
  <si>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</si>
  <si>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</si>
  <si>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</si>
  <si>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</si>
  <si>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</si>
  <si>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</si>
  <si>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</si>
  <si>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</si>
  <si>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</si>
  <si>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</si>
  <si>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</si>
  <si>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</si>
  <si>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</si>
  <si>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</si>
  <si>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</si>
  <si>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</si>
  <si>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</si>
  <si>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</si>
  <si>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</si>
  <si>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</si>
  <si>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</si>
  <si>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</si>
  <si>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</si>
  <si>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</si>
  <si>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</si>
  <si>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</si>
  <si>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</si>
  <si>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</si>
  <si>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</si>
  <si>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</si>
  <si>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</si>
  <si>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</si>
  <si>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</si>
  <si>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</si>
  <si>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</si>
  <si>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</si>
  <si>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</si>
  <si>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</si>
  <si>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</si>
  <si>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</si>
  <si>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</si>
  <si>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</si>
  <si>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</si>
  <si>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</si>
  <si>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</si>
  <si>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</si>
  <si>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</si>
  <si>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</si>
  <si>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</si>
  <si>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</si>
  <si>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</si>
  <si>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</si>
  <si>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</si>
  <si>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</si>
  <si>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</si>
  <si>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</si>
  <si>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</si>
  <si>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</si>
  <si>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</si>
  <si>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</si>
  <si>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</si>
  <si>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</si>
  <si>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</si>
  <si>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</si>
  <si>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</si>
  <si>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</si>
  <si>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</si>
  <si>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</si>
  <si>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</si>
  <si>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</si>
  <si>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</si>
  <si>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</si>
  <si>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</si>
  <si>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</si>
  <si>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</si>
  <si>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</si>
  <si>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</si>
  <si>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</si>
  <si>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</si>
  <si>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</si>
  <si>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</si>
  <si>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</si>
  <si>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</si>
  <si>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</si>
  <si>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</si>
  <si>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</si>
  <si>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</si>
  <si>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</si>
  <si>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</si>
  <si>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</si>
  <si>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</si>
  <si>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</si>
  <si>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</si>
  <si>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</si>
  <si>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</si>
  <si>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</si>
  <si>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</si>
  <si>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</si>
  <si>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</si>
  <si>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</si>
  <si>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</si>
  <si>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</si>
  <si>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</si>
  <si>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</si>
  <si>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</si>
  <si>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</si>
  <si>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</si>
  <si>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</si>
  <si>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</si>
  <si>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</si>
  <si>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</si>
  <si>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</si>
  <si>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</si>
  <si>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</si>
  <si>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</si>
  <si>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</si>
  <si>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</si>
  <si>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</si>
  <si>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</si>
  <si>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</si>
  <si>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</si>
  <si>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</si>
  <si>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</si>
  <si>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</si>
  <si>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</si>
  <si>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</si>
  <si>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</si>
  <si>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</si>
  <si>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</si>
  <si>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</si>
  <si>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</si>
  <si>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</si>
  <si>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</si>
  <si>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</si>
  <si>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</si>
  <si>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</si>
  <si>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</si>
  <si>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</si>
  <si>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</si>
  <si>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</si>
  <si>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</si>
  <si>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</si>
  <si>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</si>
  <si>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</si>
  <si>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</si>
  <si>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</si>
  <si>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</si>
  <si>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</si>
  <si>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</si>
  <si>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</si>
  <si>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</si>
  <si>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</si>
  <si>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</si>
  <si>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</si>
  <si>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</si>
  <si>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</si>
  <si>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</si>
  <si>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</si>
  <si>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</si>
  <si>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</si>
  <si>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</si>
  <si>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</si>
  <si>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</si>
  <si>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</si>
  <si>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</si>
  <si>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</si>
  <si>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</si>
  <si>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</si>
  <si>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</si>
  <si>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</si>
  <si>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</si>
  <si>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</si>
  <si>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</si>
  <si>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</si>
  <si>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</si>
  <si>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</si>
  <si>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</si>
  <si>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</si>
  <si>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</si>
  <si>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</si>
  <si>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</si>
  <si>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</si>
  <si>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</si>
  <si>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</si>
  <si>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</si>
  <si>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</si>
  <si>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</si>
  <si>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</si>
  <si>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</si>
  <si>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</si>
  <si>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</si>
  <si>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</si>
  <si>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</si>
  <si>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</si>
  <si>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</si>
  <si>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</si>
  <si>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</si>
  <si>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</si>
  <si>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</si>
  <si>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</si>
  <si>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</si>
  <si>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</si>
  <si>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</si>
  <si>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</si>
  <si>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</si>
  <si>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</si>
  <si>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</si>
  <si>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</si>
  <si>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</si>
  <si>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</si>
  <si>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</si>
  <si>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</si>
  <si>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</si>
  <si>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</si>
  <si>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</si>
  <si>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</si>
  <si>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</si>
  <si>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</si>
  <si>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</si>
  <si>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</si>
  <si>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</si>
  <si>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</si>
  <si>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</si>
  <si>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</si>
  <si>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</si>
  <si>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</si>
  <si>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</si>
  <si>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</si>
  <si>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</si>
  <si>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</si>
  <si>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</si>
  <si>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</si>
  <si>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</si>
  <si>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</si>
  <si>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</si>
  <si>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</si>
  <si>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</si>
  <si>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</si>
  <si>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</si>
  <si>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</si>
  <si>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</si>
  <si>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</si>
  <si>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</si>
  <si>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</si>
  <si>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</si>
  <si>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</si>
  <si>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</si>
  <si>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</si>
  <si>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</si>
  <si>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</si>
  <si>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</si>
  <si>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</si>
  <si>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</si>
  <si>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</si>
  <si>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</si>
  <si>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</si>
  <si>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</si>
  <si>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</si>
  <si>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</si>
  <si>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</si>
  <si>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</si>
  <si>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</si>
  <si>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</si>
  <si>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</si>
  <si>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</si>
  <si>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</si>
  <si>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</si>
  <si>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</si>
  <si>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</si>
  <si>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</si>
  <si>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</si>
  <si>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</si>
  <si>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</si>
  <si>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</si>
  <si>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</si>
  <si>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</si>
  <si>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</si>
  <si>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</si>
  <si>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</si>
  <si>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</si>
  <si>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</si>
  <si>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</si>
  <si>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</si>
  <si>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</si>
  <si>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</si>
  <si>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</si>
  <si>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</si>
  <si>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</si>
  <si>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</si>
  <si>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</si>
  <si>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</si>
  <si>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</si>
  <si>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</si>
  <si>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</si>
  <si>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</si>
  <si>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</si>
  <si>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</si>
  <si>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</si>
  <si>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</si>
  <si>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</si>
  <si>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</si>
  <si>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</si>
  <si>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</si>
  <si>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</si>
  <si>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</si>
  <si>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</si>
  <si>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</si>
  <si>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</si>
  <si>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</si>
  <si>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</si>
  <si>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</si>
  <si>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</si>
  <si>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</si>
  <si>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</si>
  <si>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</si>
  <si>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</si>
  <si>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</si>
  <si>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</si>
  <si>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</si>
  <si>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</si>
  <si>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</si>
  <si>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</si>
  <si>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</si>
  <si>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</si>
  <si>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</si>
  <si>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</si>
  <si>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</si>
  <si>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</si>
  <si>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</si>
  <si>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</si>
  <si>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</si>
  <si>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</si>
  <si>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</si>
  <si>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</si>
  <si>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</si>
  <si>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</si>
  <si>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</si>
  <si>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</si>
  <si>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</si>
  <si>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</si>
  <si>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</si>
  <si>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</si>
  <si>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</si>
  <si>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</si>
  <si>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</si>
  <si>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</si>
  <si>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</si>
  <si>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</si>
  <si>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</si>
  <si>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</si>
  <si>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</si>
  <si>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</si>
  <si>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</si>
  <si>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</si>
  <si>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</si>
  <si>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</si>
  <si>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</si>
  <si>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</si>
  <si>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</si>
  <si>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</si>
  <si>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</si>
  <si>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</si>
  <si>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</si>
  <si>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</si>
  <si>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</si>
  <si>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</si>
  <si>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</si>
  <si>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</si>
  <si>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</si>
  <si>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</si>
  <si>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</si>
  <si>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</si>
  <si>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</si>
  <si>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</si>
  <si>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</si>
  <si>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</si>
  <si>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</si>
  <si>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</si>
  <si>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</si>
  <si>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</si>
  <si>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</si>
  <si>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</si>
  <si>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</si>
  <si>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</si>
  <si>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</si>
  <si>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</si>
  <si>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</si>
  <si>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</si>
  <si>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</si>
  <si>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</si>
  <si>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</si>
  <si>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</si>
  <si>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</si>
  <si>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</si>
  <si>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</si>
  <si>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</si>
  <si>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</si>
  <si>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</si>
  <si>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</si>
  <si>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</si>
  <si>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</si>
  <si>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</si>
  <si>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</si>
  <si>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</si>
  <si>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</si>
  <si>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</si>
  <si>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</si>
  <si>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</si>
  <si>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</si>
  <si>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</si>
  <si>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</si>
  <si>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</si>
  <si>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</si>
  <si>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</si>
  <si>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</si>
  <si>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</si>
  <si>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</si>
  <si>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</si>
  <si>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</si>
  <si>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</si>
  <si>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</si>
  <si>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</si>
  <si>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</si>
  <si>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</si>
  <si>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</si>
  <si>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</si>
  <si>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</si>
  <si>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</si>
  <si>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</si>
  <si>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</si>
  <si>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</si>
  <si>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</si>
  <si>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</si>
  <si>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</si>
  <si>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</si>
  <si>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</si>
  <si>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</si>
  <si>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</si>
  <si>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</si>
  <si>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</si>
  <si>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</si>
  <si>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</si>
  <si>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</si>
  <si>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</si>
  <si>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</si>
  <si>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</si>
  <si>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</si>
  <si>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</si>
  <si>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</si>
  <si>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</si>
  <si>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</si>
  <si>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</si>
  <si>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</si>
  <si>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</si>
  <si>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</si>
  <si>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</si>
  <si>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</si>
  <si>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</si>
  <si>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</si>
  <si>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</si>
  <si>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</si>
  <si>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</si>
  <si>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</si>
  <si>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</si>
  <si>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</si>
  <si>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</si>
  <si>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</si>
  <si>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</si>
  <si>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</si>
  <si>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</si>
  <si>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</si>
  <si>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</si>
  <si>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</si>
  <si>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</si>
  <si>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</si>
  <si>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</si>
  <si>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</si>
  <si>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</si>
  <si>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</si>
  <si>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</si>
  <si>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</si>
  <si>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</si>
  <si>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</si>
  <si>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</si>
  <si>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</si>
  <si>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</si>
  <si>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</si>
  <si>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</si>
  <si>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</si>
  <si>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</si>
  <si>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</si>
  <si>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</si>
  <si>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</si>
  <si>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</si>
  <si>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</si>
  <si>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</si>
  <si>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</si>
  <si>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</si>
  <si>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</si>
  <si>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</si>
  <si>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</si>
  <si>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</si>
  <si>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</si>
  <si>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</si>
  <si>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</si>
  <si>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</si>
  <si>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</si>
  <si>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</si>
  <si>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</si>
  <si>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</si>
  <si>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</si>
  <si>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</si>
  <si>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</si>
  <si>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</si>
  <si>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</si>
  <si>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</si>
  <si>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</si>
  <si>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</si>
  <si>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</si>
  <si>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</si>
  <si>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</si>
  <si>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</si>
  <si>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</si>
  <si>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</si>
  <si>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</si>
  <si>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</si>
  <si>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</si>
  <si>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</si>
  <si>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</si>
  <si>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</si>
  <si>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</si>
  <si>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</si>
  <si>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</si>
  <si>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</si>
  <si>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</si>
  <si>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</si>
  <si>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</si>
  <si>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</si>
  <si>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</si>
  <si>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</si>
  <si>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</si>
  <si>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</si>
  <si>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</si>
  <si>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</si>
  <si>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</si>
  <si>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</si>
  <si>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</si>
  <si>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</si>
  <si>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</si>
  <si>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</si>
  <si>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</si>
  <si>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</si>
  <si>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</si>
  <si>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</si>
  <si>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</si>
  <si>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</si>
  <si>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</si>
  <si>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</si>
  <si>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</si>
  <si>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</si>
  <si>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</si>
  <si>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</si>
  <si>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</si>
  <si>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</si>
  <si>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</si>
  <si>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</si>
  <si>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</si>
  <si>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</si>
  <si>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</si>
  <si>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</si>
  <si>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</si>
  <si>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</si>
  <si>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</si>
  <si>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</si>
  <si>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</si>
  <si>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</si>
  <si>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</si>
  <si>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</si>
  <si>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</si>
  <si>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</si>
  <si>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</si>
  <si>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</si>
  <si>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</si>
  <si>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</si>
  <si>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</si>
  <si>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</si>
  <si>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</si>
  <si>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</si>
  <si>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</si>
  <si>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</si>
  <si>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</si>
  <si>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</si>
  <si>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</si>
  <si>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</si>
  <si>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</si>
  <si>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</si>
  <si>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</si>
  <si>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</si>
  <si>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</si>
  <si>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</si>
  <si>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</si>
  <si>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</si>
  <si>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</si>
  <si>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</si>
  <si>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</si>
  <si>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</si>
  <si>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</si>
  <si>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</si>
  <si>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</si>
  <si>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</si>
  <si>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</si>
  <si>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</si>
  <si>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</si>
  <si>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</si>
  <si>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</si>
  <si>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</si>
  <si>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</si>
  <si>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</si>
  <si>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</si>
  <si>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</si>
  <si>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</si>
  <si>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</si>
  <si>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</si>
  <si>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</si>
  <si>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</si>
  <si>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</si>
  <si>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</si>
  <si>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</si>
  <si>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</si>
  <si>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</si>
  <si>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</si>
  <si>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</si>
  <si>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</si>
  <si>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</si>
  <si>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</si>
  <si>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</si>
  <si>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</si>
  <si>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</si>
  <si>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</si>
  <si>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</si>
  <si>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</si>
  <si>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</si>
  <si>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</si>
  <si>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</si>
  <si>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</si>
  <si>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</si>
  <si>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</si>
  <si>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</si>
  <si>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</si>
  <si>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</si>
  <si>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</si>
  <si>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</si>
  <si>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</si>
  <si>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</si>
  <si>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</si>
  <si>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</si>
  <si>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</si>
  <si>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</si>
  <si>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</si>
  <si>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</si>
  <si>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</si>
  <si>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</si>
  <si>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</si>
  <si>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</si>
  <si>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</si>
  <si>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</si>
  <si>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</si>
  <si>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</si>
  <si>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</si>
  <si>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</si>
  <si>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</si>
  <si>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</si>
  <si>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</si>
  <si>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</si>
  <si>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</si>
  <si>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</si>
  <si>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</si>
  <si>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</si>
  <si>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</si>
  <si>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</si>
  <si>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</si>
  <si>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</si>
  <si>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</si>
  <si>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</si>
  <si>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</si>
  <si>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</si>
  <si>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</si>
  <si>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</si>
  <si>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</si>
  <si>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</si>
  <si>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</si>
  <si>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</si>
  <si>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</si>
  <si>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</si>
  <si>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</si>
  <si>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</si>
  <si>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</si>
  <si>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</si>
  <si>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</si>
  <si>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</si>
  <si>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</si>
  <si>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</si>
  <si>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</si>
  <si>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</si>
  <si>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</si>
  <si>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</si>
  <si>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</si>
  <si>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</si>
  <si>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</si>
  <si>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</si>
  <si>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</si>
  <si>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</si>
  <si>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</si>
  <si>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</si>
  <si>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</si>
  <si>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</si>
  <si>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</si>
  <si>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</si>
  <si>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</si>
  <si>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</si>
  <si>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</si>
  <si>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</si>
  <si>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</si>
  <si>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</si>
  <si>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</si>
  <si>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</si>
  <si>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</si>
  <si>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</si>
  <si>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</si>
  <si>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</si>
  <si>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</si>
  <si>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</si>
  <si>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</si>
  <si>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</si>
  <si>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</si>
  <si>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</si>
  <si>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</si>
  <si>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</si>
  <si>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</si>
  <si>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</si>
  <si>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</si>
  <si>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</si>
  <si>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</si>
  <si>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</si>
  <si>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</si>
  <si>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</si>
  <si>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</si>
  <si>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</si>
  <si>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</si>
  <si>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</si>
  <si>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</si>
  <si>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</si>
  <si>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</si>
  <si>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</si>
  <si>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</si>
  <si>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</si>
  <si>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</si>
  <si>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</si>
  <si>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</si>
  <si>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</si>
  <si>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</si>
  <si>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</si>
  <si>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</si>
  <si>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</si>
  <si>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</si>
  <si>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</si>
  <si>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</si>
  <si>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</si>
  <si>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</si>
  <si>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</si>
  <si>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</si>
  <si>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</si>
  <si>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</si>
  <si>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</si>
  <si>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</si>
  <si>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</si>
  <si>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</si>
  <si>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</si>
  <si>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</si>
  <si>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</si>
  <si>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</si>
  <si>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</si>
  <si>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</si>
  <si>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</si>
  <si>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</si>
  <si>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</si>
  <si>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</si>
  <si>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</si>
  <si>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</si>
  <si>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</si>
  <si>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</si>
  <si>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</si>
  <si>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</si>
  <si>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</si>
  <si>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</si>
  <si>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</si>
  <si>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</si>
  <si>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</si>
  <si>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</si>
  <si>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</si>
  <si>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</si>
  <si>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</si>
  <si>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</si>
  <si>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</si>
  <si>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</si>
  <si>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</si>
  <si>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</si>
  <si>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</si>
  <si>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</si>
  <si>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</si>
  <si>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</si>
  <si>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</si>
  <si>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</si>
  <si>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</si>
  <si>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</si>
  <si>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</si>
  <si>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</si>
  <si>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</si>
  <si>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</si>
  <si>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</si>
  <si>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</si>
  <si>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</si>
  <si>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</si>
  <si>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</si>
  <si>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</si>
  <si>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</si>
  <si>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</si>
  <si>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</si>
  <si>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</si>
  <si>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</si>
  <si>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</si>
  <si>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</si>
  <si>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</si>
  <si>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</si>
  <si>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</si>
  <si>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</si>
  <si>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</si>
  <si>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</si>
  <si>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</si>
  <si>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</si>
  <si>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</si>
  <si>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</si>
  <si>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</si>
  <si>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</si>
  <si>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</si>
  <si>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</si>
  <si>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</si>
  <si>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</si>
  <si>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</si>
  <si>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</si>
  <si>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</si>
  <si>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</si>
  <si>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</si>
  <si>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</si>
  <si>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</si>
  <si>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</si>
  <si>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</si>
  <si>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</si>
  <si>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</si>
  <si>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</si>
  <si>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</si>
  <si>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</si>
  <si>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</si>
  <si>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</si>
  <si>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</si>
  <si>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</si>
  <si>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</si>
  <si>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</si>
  <si>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</si>
  <si>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</si>
  <si>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</si>
  <si>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</si>
  <si>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</si>
  <si>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</si>
  <si>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</si>
  <si>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</si>
  <si>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</si>
  <si>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</si>
  <si>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</si>
  <si>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</si>
  <si>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</si>
  <si>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</si>
  <si>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</si>
  <si>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</si>
  <si>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</si>
  <si>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</si>
  <si>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</si>
  <si>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</si>
  <si>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</si>
  <si>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</si>
  <si>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</si>
  <si>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</si>
  <si>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</si>
  <si>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</si>
  <si>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</si>
  <si>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</si>
  <si>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</si>
  <si>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</si>
  <si>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</si>
  <si>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</si>
  <si>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</si>
  <si>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</si>
  <si>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</si>
  <si>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</si>
  <si>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</si>
  <si>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</si>
  <si>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</si>
  <si>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</si>
  <si>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</si>
  <si>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</si>
  <si>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</si>
  <si>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</si>
  <si>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</si>
  <si>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</si>
  <si>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</si>
  <si>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</si>
  <si>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</si>
  <si>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</si>
  <si>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</si>
  <si>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</si>
  <si>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</si>
  <si>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</si>
  <si>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</si>
  <si>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</si>
  <si>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</si>
  <si>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</si>
  <si>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</si>
  <si>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</si>
  <si>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</si>
  <si>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</si>
  <si>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</si>
  <si>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</si>
  <si>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</si>
  <si>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</si>
  <si>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</si>
  <si>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</si>
  <si>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</si>
  <si>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</si>
  <si>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</si>
  <si>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</si>
  <si>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</si>
  <si>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</si>
  <si>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</si>
  <si>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</si>
  <si>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</si>
  <si>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</si>
  <si>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</si>
  <si>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</si>
  <si>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</si>
  <si>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</si>
  <si>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</si>
  <si>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</si>
  <si>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</si>
  <si>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</si>
  <si>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</si>
  <si>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</si>
  <si>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</si>
  <si>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</si>
  <si>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</si>
  <si>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</si>
  <si>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</si>
  <si>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</si>
  <si>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</si>
  <si>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</si>
  <si>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</si>
  <si>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</si>
  <si>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</si>
  <si>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</si>
  <si>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</si>
  <si>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</si>
  <si>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</si>
  <si>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</si>
  <si>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</si>
  <si>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</si>
  <si>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</si>
  <si>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</si>
  <si>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</si>
  <si>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</si>
  <si>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</si>
  <si>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</si>
  <si>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</si>
  <si>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</si>
  <si>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</si>
  <si>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</si>
  <si>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</si>
  <si>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</si>
  <si>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</si>
  <si>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</si>
  <si>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</si>
  <si>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</si>
  <si>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</si>
  <si>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</si>
  <si>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</si>
  <si>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</si>
  <si>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</si>
  <si>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</si>
  <si>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</si>
  <si>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</si>
  <si>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</si>
  <si>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</si>
  <si>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</si>
  <si>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</si>
  <si>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</si>
  <si>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</si>
  <si>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</si>
  <si>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</si>
  <si>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</si>
  <si>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</si>
  <si>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</si>
  <si>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</si>
  <si>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</si>
  <si>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</si>
  <si>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</si>
  <si>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</si>
  <si>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</si>
  <si>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</si>
  <si>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</si>
  <si>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</si>
  <si>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</si>
  <si>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</si>
  <si>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</si>
  <si>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</si>
  <si>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</si>
  <si>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</si>
  <si>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</si>
  <si>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</si>
  <si>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</si>
  <si>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</si>
  <si>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</si>
  <si>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</si>
  <si>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</si>
  <si>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</si>
  <si>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</si>
  <si>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</si>
  <si>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</si>
  <si>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</si>
  <si>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</si>
  <si>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</si>
  <si>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</si>
  <si>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</si>
  <si>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</si>
  <si>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</si>
  <si>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</si>
  <si>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</si>
  <si>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</si>
  <si>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</si>
  <si>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</si>
  <si>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</si>
  <si>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</si>
  <si>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</si>
  <si>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</si>
  <si>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</si>
  <si>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</si>
  <si>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</si>
  <si>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</si>
  <si>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</si>
  <si>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</si>
  <si>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</si>
  <si>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</si>
  <si>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</si>
  <si>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</si>
  <si>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</si>
  <si>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</si>
  <si>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</si>
  <si>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</si>
  <si>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</si>
  <si>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</si>
  <si>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</si>
  <si>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</si>
  <si>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</si>
  <si>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</si>
  <si>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</si>
  <si>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</si>
  <si>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</si>
  <si>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</si>
  <si>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</si>
  <si>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</si>
  <si>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</si>
  <si>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</si>
  <si>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</si>
  <si>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</si>
  <si>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</si>
  <si>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</si>
  <si>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</si>
  <si>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</si>
  <si>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</si>
  <si>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</si>
  <si>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</si>
  <si>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</si>
  <si>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</si>
  <si>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</si>
  <si>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</si>
  <si>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</si>
  <si>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</si>
  <si>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</si>
  <si>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</si>
  <si>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</si>
  <si>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</si>
  <si>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</si>
  <si>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</si>
  <si>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</si>
  <si>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</si>
  <si>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</si>
  <si>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</si>
  <si>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</si>
  <si>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</si>
  <si>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</si>
  <si>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</si>
  <si>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</si>
  <si>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</si>
  <si>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</si>
  <si>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</si>
  <si>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</si>
  <si>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</si>
  <si>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</si>
  <si>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</si>
  <si>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</si>
  <si>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</si>
  <si>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</si>
  <si>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</si>
  <si>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</si>
  <si>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</si>
  <si>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</si>
  <si>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</si>
  <si>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</si>
  <si>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</si>
  <si>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</si>
  <si>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</si>
  <si>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</si>
  <si>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</si>
  <si>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</si>
  <si>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</si>
  <si>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</si>
  <si>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</si>
  <si>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</si>
  <si>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</si>
  <si>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</si>
  <si>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</si>
  <si>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</si>
  <si>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</si>
  <si>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</si>
  <si>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</si>
  <si>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</si>
  <si>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</si>
  <si>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</si>
  <si>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</si>
  <si>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</si>
  <si>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</si>
  <si>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</si>
  <si>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</si>
  <si>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</si>
  <si>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</si>
  <si>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</si>
  <si>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</si>
  <si>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</si>
  <si>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</si>
  <si>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</si>
  <si>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</si>
  <si>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</si>
  <si>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</si>
  <si>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</si>
  <si>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</si>
  <si>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</si>
  <si>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</si>
  <si>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</si>
  <si>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</si>
  <si>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</si>
  <si>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</si>
  <si>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</si>
  <si>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</si>
  <si>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</si>
  <si>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</si>
  <si>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</si>
  <si>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</si>
  <si>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</si>
  <si>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</si>
  <si>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</si>
  <si>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</si>
  <si>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</si>
  <si>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</si>
  <si>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</si>
  <si>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</si>
  <si>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</si>
  <si>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</si>
  <si>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</si>
  <si>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</si>
  <si>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</si>
  <si>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</si>
  <si>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</si>
  <si>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</si>
  <si>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</si>
  <si>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</si>
  <si>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</si>
  <si>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</si>
  <si>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</si>
  <si>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</si>
  <si>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</si>
  <si>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</si>
  <si>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</si>
  <si>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</si>
  <si>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</si>
  <si>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</si>
  <si>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</si>
  <si>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</si>
  <si>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</si>
  <si>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</si>
  <si>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</si>
  <si>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</si>
  <si>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</si>
  <si>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</si>
  <si>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</si>
  <si>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</si>
  <si>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</si>
  <si>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</si>
  <si>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</si>
  <si>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</si>
  <si>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</si>
  <si>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</si>
  <si>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</si>
  <si>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</si>
  <si>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</si>
  <si>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</si>
  <si>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</si>
  <si>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</si>
  <si>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</si>
  <si>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</si>
  <si>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</si>
  <si>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</si>
  <si>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</si>
  <si>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</si>
  <si>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</si>
  <si>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</si>
  <si>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</si>
  <si>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</si>
  <si>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</si>
  <si>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</si>
  <si>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</si>
  <si>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</si>
  <si>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</si>
  <si>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</si>
  <si>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</si>
  <si>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</si>
  <si>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</si>
  <si>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</si>
  <si>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</si>
  <si>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</si>
  <si>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</si>
  <si>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</si>
  <si>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</si>
  <si>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</si>
  <si>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</si>
  <si>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</si>
  <si>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</si>
  <si>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</si>
  <si>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</si>
  <si>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</si>
  <si>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</si>
  <si>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</si>
  <si>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</si>
  <si>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</si>
  <si>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</si>
  <si>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</si>
  <si>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</si>
  <si>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</si>
  <si>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</si>
  <si>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</si>
  <si>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</si>
  <si>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</si>
  <si>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</si>
  <si>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</si>
  <si>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</si>
  <si>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</si>
  <si>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</si>
  <si>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</si>
  <si>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</si>
  <si>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</si>
  <si>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</si>
  <si>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</si>
  <si>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</si>
  <si>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</si>
  <si>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</si>
  <si>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</si>
  <si>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</si>
  <si>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</si>
  <si>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</si>
  <si>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</si>
  <si>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</si>
  <si>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</si>
  <si>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</si>
  <si>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</si>
  <si>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</si>
  <si>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</si>
  <si>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</si>
  <si>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</si>
  <si>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</si>
  <si>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</si>
  <si>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</si>
  <si>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</si>
  <si>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</si>
  <si>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</si>
  <si>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</si>
  <si>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</si>
  <si>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</si>
  <si>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</si>
  <si>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</si>
  <si>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</si>
  <si>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</si>
  <si>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</si>
  <si>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</si>
  <si>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</si>
  <si>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</si>
  <si>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</si>
  <si>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</si>
  <si>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</si>
  <si>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</si>
  <si>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</si>
  <si>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</si>
  <si>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</si>
  <si>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</si>
  <si>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</si>
  <si>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</si>
  <si>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</si>
  <si>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</si>
  <si>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</si>
  <si>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</si>
  <si>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</si>
  <si>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</si>
  <si>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</si>
  <si>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</si>
  <si>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</si>
  <si>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</si>
  <si>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</si>
  <si>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</si>
  <si>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</si>
  <si>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</si>
  <si>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</si>
  <si>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</si>
  <si>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</si>
  <si>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</si>
  <si>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</si>
  <si>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</si>
  <si>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</si>
  <si>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</si>
  <si>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</si>
  <si>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</si>
  <si>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</si>
  <si>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</si>
  <si>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</si>
  <si>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</si>
  <si>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</si>
  <si>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</si>
  <si>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</si>
  <si>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</si>
  <si>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</si>
  <si>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</si>
  <si>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</si>
  <si>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</si>
  <si>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</si>
  <si>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</si>
  <si>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</si>
  <si>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</si>
  <si>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</si>
  <si>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</si>
  <si>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</si>
  <si>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</si>
  <si>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</si>
  <si>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</si>
  <si>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</si>
  <si>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</si>
  <si>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</si>
  <si>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</si>
  <si>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</si>
  <si>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</si>
  <si>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</si>
  <si>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</si>
  <si>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</si>
  <si>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</si>
  <si>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</si>
  <si>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</si>
  <si>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</si>
  <si>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</si>
  <si>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</si>
  <si>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</si>
  <si>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</si>
  <si>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</si>
  <si>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</si>
  <si>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</si>
  <si>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</si>
  <si>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</si>
  <si>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</si>
  <si>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</si>
  <si>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</si>
  <si>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</si>
  <si>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</si>
  <si>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</si>
  <si>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</si>
  <si>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</si>
  <si>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</si>
  <si>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</si>
  <si>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</si>
  <si>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</si>
  <si>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</si>
  <si>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</si>
  <si>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</si>
  <si>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</si>
  <si>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</si>
  <si>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</si>
  <si>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</si>
  <si>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</si>
  <si>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</si>
  <si>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</si>
  <si>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</si>
  <si>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</si>
  <si>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</si>
  <si>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</si>
  <si>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</si>
  <si>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</si>
  <si>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</si>
  <si>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</si>
  <si>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</si>
  <si>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</si>
  <si>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</si>
  <si>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</si>
  <si>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</si>
  <si>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</si>
  <si>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</si>
  <si>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</si>
  <si>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</si>
  <si>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</si>
  <si>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</si>
  <si>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</si>
  <si>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</si>
  <si>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</si>
  <si>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</si>
  <si>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</si>
  <si>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</si>
  <si>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</si>
  <si>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</si>
  <si>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</si>
  <si>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</si>
  <si>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</si>
  <si>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</si>
  <si>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</si>
  <si>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</si>
  <si>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</si>
  <si>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</si>
  <si>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</si>
  <si>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</si>
  <si>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</si>
  <si>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</si>
  <si>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</si>
  <si>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</si>
  <si>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</si>
  <si>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</si>
  <si>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</si>
  <si>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</si>
  <si>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</si>
  <si>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</si>
  <si>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</si>
  <si>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</si>
  <si>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</si>
  <si>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</si>
  <si>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</si>
  <si>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</si>
  <si>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</si>
  <si>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</si>
  <si>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</si>
  <si>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</si>
  <si>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</si>
  <si>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</si>
  <si>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</si>
  <si>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</si>
  <si>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</si>
  <si>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</si>
  <si>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</si>
  <si>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</si>
  <si>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</si>
  <si>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</si>
  <si>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</si>
  <si>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</si>
  <si>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</si>
  <si>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</si>
  <si>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</si>
  <si>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</si>
  <si>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</si>
  <si>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</si>
  <si>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</si>
  <si>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</si>
  <si>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</si>
  <si>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</si>
  <si>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</si>
  <si>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</si>
  <si>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</si>
  <si>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</si>
  <si>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</si>
  <si>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</si>
  <si>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</si>
  <si>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</si>
  <si>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</si>
  <si>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</si>
  <si>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</si>
  <si>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</si>
  <si>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</si>
  <si>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</si>
  <si>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</si>
  <si>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</si>
  <si>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</si>
  <si>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</si>
  <si>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</si>
  <si>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</si>
  <si>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</si>
  <si>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</si>
  <si>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</si>
  <si>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</si>
  <si>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</si>
  <si>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</si>
  <si>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</si>
  <si>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</si>
  <si>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</si>
  <si>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</si>
  <si>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</si>
  <si>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</si>
  <si>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</si>
  <si>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</si>
  <si>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</si>
  <si>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</si>
  <si>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</si>
  <si>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</si>
  <si>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</si>
  <si>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</si>
  <si>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</si>
  <si>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</si>
  <si>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</si>
  <si>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</si>
  <si>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</si>
  <si>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</si>
  <si>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</si>
  <si>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</si>
  <si>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</si>
  <si>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</si>
  <si>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</si>
  <si>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</si>
  <si>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</si>
  <si>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</si>
  <si>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</si>
  <si>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</si>
  <si>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</si>
  <si>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</si>
  <si>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</si>
  <si>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</si>
  <si>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</si>
  <si>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</si>
  <si>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</si>
  <si>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</si>
  <si>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</si>
  <si>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</si>
  <si>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</si>
  <si>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</si>
  <si>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</si>
  <si>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</si>
  <si>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</si>
  <si>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</si>
  <si>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</si>
  <si>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</si>
  <si>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</si>
  <si>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</si>
  <si>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</si>
  <si>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</si>
  <si>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</si>
  <si>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</si>
  <si>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</si>
  <si>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</si>
  <si>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</si>
  <si>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</si>
  <si>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</si>
  <si>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</si>
  <si>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</si>
  <si>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</si>
  <si>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</si>
  <si>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</si>
  <si>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</si>
  <si>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</si>
  <si>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</si>
  <si>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</si>
  <si>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</si>
  <si>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</si>
  <si>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</si>
  <si>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</si>
  <si>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</si>
  <si>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</si>
  <si>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</si>
  <si>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</si>
  <si>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</si>
  <si>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</si>
  <si>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</si>
  <si>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</si>
  <si>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</si>
  <si>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</si>
  <si>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</si>
  <si>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</si>
  <si>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</si>
  <si>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</si>
  <si>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</si>
  <si>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</si>
  <si>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</si>
  <si>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</si>
  <si>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</si>
  <si>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</si>
  <si>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</si>
  <si>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</si>
  <si>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</si>
  <si>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</si>
  <si>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</si>
  <si>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</si>
  <si>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</si>
  <si>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</si>
  <si>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</si>
  <si>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</si>
  <si>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</si>
  <si>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</si>
  <si>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</si>
  <si>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</si>
  <si>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</si>
  <si>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</si>
  <si>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</si>
  <si>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</si>
  <si>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</si>
  <si>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</si>
  <si>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</si>
  <si>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</si>
  <si>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</si>
  <si>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</si>
  <si>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</si>
  <si>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</si>
  <si>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</si>
  <si>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</si>
  <si>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</si>
  <si>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</si>
  <si>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</si>
  <si>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</si>
  <si>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</si>
  <si>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</si>
  <si>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</si>
  <si>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</si>
  <si>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</si>
  <si>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</si>
  <si>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</si>
  <si>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</si>
  <si>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</si>
  <si>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</si>
  <si>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</si>
  <si>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</si>
  <si>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</si>
  <si>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</si>
  <si>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</si>
  <si>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</si>
  <si>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</si>
  <si>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</si>
  <si>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</si>
  <si>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</si>
  <si>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</si>
  <si>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</si>
  <si>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</si>
  <si>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</si>
  <si>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</si>
  <si>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</si>
  <si>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</si>
  <si>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</si>
  <si>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</si>
  <si>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</si>
  <si>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</si>
  <si>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</si>
  <si>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</si>
  <si>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</si>
  <si>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</si>
  <si>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</si>
  <si>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</si>
  <si>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</si>
  <si>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</si>
  <si>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</si>
  <si>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</si>
  <si>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</si>
  <si>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</si>
  <si>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</si>
  <si>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</si>
  <si>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</si>
  <si>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</si>
  <si>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</si>
  <si>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</si>
  <si>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</si>
  <si>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</si>
  <si>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</si>
  <si>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</si>
  <si>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</si>
  <si>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</si>
  <si>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</si>
  <si>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</si>
  <si>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</si>
  <si>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</si>
  <si>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</si>
  <si>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</si>
  <si>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</si>
  <si>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</si>
  <si>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</si>
  <si>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</si>
  <si>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</si>
  <si>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</si>
  <si>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</si>
  <si>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</si>
  <si>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</si>
  <si>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</si>
  <si>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</si>
  <si>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</si>
  <si>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</si>
  <si>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</si>
  <si>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</si>
  <si>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</si>
  <si>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</si>
  <si>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</si>
  <si>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</si>
  <si>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</si>
  <si>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</si>
  <si>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</si>
  <si>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</si>
  <si>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</si>
  <si>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</si>
  <si>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</si>
  <si>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</si>
  <si>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</si>
  <si>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</si>
  <si>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</si>
  <si>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</si>
  <si>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</si>
  <si>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</si>
  <si>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</si>
  <si>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</si>
  <si>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</si>
  <si>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</si>
  <si>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</si>
  <si>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</si>
  <si>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</si>
  <si>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</si>
  <si>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</si>
  <si>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</si>
  <si>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</si>
  <si>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</si>
  <si>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</si>
  <si>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</si>
  <si>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</si>
  <si>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</si>
  <si>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</si>
  <si>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</si>
  <si>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</si>
  <si>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</si>
  <si>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</si>
  <si>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</si>
  <si>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</si>
  <si>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</si>
  <si>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</si>
  <si>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</si>
  <si>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</si>
  <si>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</si>
  <si>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</si>
  <si>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</si>
  <si>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</si>
  <si>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</si>
  <si>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</si>
  <si>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</si>
  <si>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</si>
  <si>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</si>
  <si>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</si>
  <si>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</si>
  <si>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</si>
  <si>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</si>
  <si>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</si>
  <si>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</si>
  <si>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</si>
  <si>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</si>
  <si>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</si>
  <si>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</si>
  <si>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</si>
  <si>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</si>
  <si>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</si>
  <si>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</si>
  <si>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</si>
  <si>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</si>
  <si>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</si>
  <si>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</si>
  <si>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</si>
  <si>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</si>
  <si>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</si>
  <si>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</si>
  <si>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</si>
  <si>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</si>
  <si>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</si>
  <si>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</si>
  <si>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</si>
  <si>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</si>
  <si>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</si>
  <si>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</si>
  <si>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</si>
  <si>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</si>
  <si>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</si>
  <si>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</si>
  <si>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</si>
  <si>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</si>
  <si>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</si>
  <si>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</si>
  <si>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</si>
  <si>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</si>
  <si>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</si>
  <si>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</si>
  <si>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</si>
  <si>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</si>
  <si>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</si>
  <si>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</si>
  <si>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</si>
  <si>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</si>
  <si>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</si>
  <si>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</si>
  <si>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</si>
  <si>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</si>
  <si>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</si>
  <si>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</si>
  <si>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</si>
  <si>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</si>
  <si>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</si>
  <si>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</si>
  <si>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</si>
  <si>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</si>
  <si>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</si>
  <si>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</si>
  <si>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</si>
  <si>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</si>
  <si>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</si>
  <si>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</si>
  <si>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</si>
  <si>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</si>
  <si>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</si>
  <si>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</si>
  <si>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</si>
  <si>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</si>
  <si>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</si>
  <si>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</si>
  <si>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</si>
  <si>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</si>
  <si>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</si>
  <si>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</si>
  <si>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</si>
  <si>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</si>
  <si>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</si>
  <si>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</si>
  <si>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</si>
  <si>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</si>
  <si>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</si>
  <si>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</si>
  <si>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</si>
  <si>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</si>
  <si>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</si>
  <si>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</si>
  <si>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</si>
  <si>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</si>
  <si>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</si>
  <si>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</si>
  <si>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</si>
  <si>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</si>
  <si>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</si>
  <si>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</si>
  <si>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</si>
  <si>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</si>
  <si>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</si>
  <si>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</si>
  <si>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</si>
  <si>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</si>
  <si>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</si>
  <si>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</si>
  <si>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</si>
  <si>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</si>
  <si>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</si>
  <si>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</si>
  <si>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</si>
  <si>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</si>
  <si>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</si>
  <si>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</si>
  <si>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</si>
  <si>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</si>
  <si>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</si>
  <si>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</si>
  <si>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</si>
  <si>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</si>
  <si>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</si>
  <si>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</si>
  <si>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</si>
  <si>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</si>
  <si>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</si>
  <si>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</si>
  <si>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</si>
  <si>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</si>
  <si>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</si>
  <si>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</si>
  <si>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</si>
  <si>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</si>
  <si>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</si>
  <si>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</si>
  <si>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</si>
  <si>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</si>
  <si>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</si>
  <si>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</si>
  <si>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</si>
  <si>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</si>
  <si>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</si>
  <si>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</si>
  <si>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</si>
  <si>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</si>
  <si>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</si>
  <si>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</si>
  <si>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</si>
  <si>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</si>
  <si>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</si>
  <si>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</si>
  <si>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</si>
  <si>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</si>
  <si>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</si>
  <si>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</si>
  <si>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</si>
  <si>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</si>
  <si>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</si>
  <si>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</si>
  <si>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</si>
  <si>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</si>
  <si>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</si>
  <si>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</si>
  <si>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</si>
  <si>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</si>
  <si>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</si>
  <si>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</si>
  <si>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</si>
  <si>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</si>
  <si>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</si>
  <si>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</si>
  <si>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</si>
  <si>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</si>
  <si>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</si>
  <si>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</si>
  <si>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</si>
  <si>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</si>
  <si>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</si>
  <si>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</si>
  <si>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</si>
  <si>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</si>
  <si>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</si>
  <si>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</si>
  <si>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</si>
  <si>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</si>
  <si>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</si>
  <si>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</si>
  <si>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</si>
  <si>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</si>
  <si>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</si>
  <si>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</si>
  <si>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</si>
  <si>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</si>
  <si>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</si>
  <si>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</si>
  <si>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</si>
  <si>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</si>
  <si>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</si>
  <si>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</si>
  <si>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</si>
  <si>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</si>
  <si>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</si>
  <si>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</si>
  <si>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</si>
  <si>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</si>
  <si>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</si>
  <si>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</si>
  <si>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</si>
  <si>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</si>
  <si>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</si>
  <si>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</si>
  <si>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</si>
  <si>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</si>
  <si>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</si>
  <si>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</si>
  <si>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</si>
  <si>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</si>
  <si>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</si>
  <si>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</si>
  <si>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</si>
  <si>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</si>
  <si>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</si>
  <si>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</si>
  <si>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</si>
  <si>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</si>
  <si>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</si>
  <si>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</si>
  <si>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</si>
  <si>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</si>
  <si>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</si>
  <si>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</si>
  <si>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</si>
  <si>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</si>
  <si>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</si>
  <si>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</si>
  <si>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</si>
  <si>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</si>
  <si>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</si>
  <si>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</si>
  <si>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</si>
  <si>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</si>
  <si>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</si>
  <si>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</si>
  <si>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</si>
  <si>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</si>
  <si>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</si>
  <si>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</si>
  <si>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</si>
  <si>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</si>
  <si>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</si>
  <si>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</si>
  <si>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</si>
  <si>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</si>
  <si>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</si>
  <si>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</si>
  <si>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</si>
  <si>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</si>
  <si>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</si>
  <si>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</si>
  <si>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</si>
  <si>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</si>
  <si>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</si>
  <si>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</si>
  <si>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</si>
  <si>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</si>
  <si>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</si>
  <si>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</si>
  <si>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</si>
  <si>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</si>
  <si>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</si>
  <si>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</si>
  <si>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</si>
  <si>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</si>
  <si>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</si>
  <si>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</si>
  <si>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</si>
  <si>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</si>
  <si>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</si>
  <si>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</si>
  <si>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</si>
  <si>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</si>
  <si>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</si>
  <si>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</si>
  <si>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</si>
  <si>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</si>
  <si>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</si>
  <si>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</si>
  <si>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</si>
  <si>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</si>
  <si>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</si>
  <si>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</si>
  <si>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</si>
  <si>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</si>
  <si>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</si>
  <si>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</si>
  <si>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</si>
  <si>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</si>
  <si>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</si>
  <si>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</si>
  <si>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</si>
  <si>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</si>
  <si>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</si>
  <si>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</si>
  <si>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</si>
  <si>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</si>
  <si>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</si>
  <si>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</si>
  <si>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</si>
  <si>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</si>
  <si>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</si>
  <si>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</si>
  <si>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</si>
  <si>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</si>
  <si>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</si>
  <si>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</si>
  <si>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</si>
  <si>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</si>
  <si>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</si>
  <si>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</si>
  <si>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</si>
  <si>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</si>
  <si>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</si>
  <si>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</si>
  <si>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</si>
  <si>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</si>
  <si>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</si>
  <si>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</si>
  <si>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</si>
  <si>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</si>
  <si>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</si>
  <si>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</si>
  <si>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</si>
  <si>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</si>
  <si>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</si>
  <si>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</si>
  <si>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</si>
  <si>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</si>
  <si>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</si>
  <si>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</si>
  <si>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</si>
  <si>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</si>
  <si>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</si>
  <si>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</si>
  <si>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</si>
  <si>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</si>
  <si>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</si>
  <si>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</si>
  <si>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</si>
  <si>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</si>
  <si>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</si>
  <si>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</si>
  <si>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</si>
  <si>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</si>
  <si>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</si>
  <si>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</si>
  <si>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</si>
  <si>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</si>
  <si>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</si>
  <si>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</si>
  <si>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</si>
  <si>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</si>
  <si>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</si>
  <si>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</si>
  <si>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</si>
  <si>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</si>
  <si>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</si>
  <si>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</si>
  <si>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</si>
  <si>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</si>
  <si>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</si>
  <si>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</si>
  <si>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</si>
  <si>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</si>
  <si>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</si>
  <si>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</si>
  <si>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</si>
  <si>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</si>
  <si>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</si>
  <si>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</si>
  <si>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</si>
  <si>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</si>
  <si>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</si>
  <si>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</si>
  <si>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</si>
  <si>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</si>
  <si>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</si>
  <si>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</si>
  <si>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</si>
  <si>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</si>
  <si>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</si>
  <si>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</si>
  <si>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</si>
  <si>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</si>
  <si>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</si>
  <si>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</si>
  <si>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</si>
  <si>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</si>
  <si>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</si>
  <si>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</si>
  <si>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</si>
  <si>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</si>
  <si>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</si>
  <si>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</si>
  <si>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</si>
  <si>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</si>
  <si>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</si>
  <si>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</si>
  <si>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</si>
  <si>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</si>
  <si>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</si>
  <si>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</si>
  <si>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</si>
  <si>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</si>
  <si>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</si>
  <si>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</si>
  <si>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</si>
  <si>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</si>
  <si>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</si>
  <si>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</si>
  <si>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</si>
  <si>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</si>
  <si>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</si>
  <si>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</si>
  <si>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</si>
  <si>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</si>
  <si>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</si>
  <si>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</si>
  <si>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</si>
  <si>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</si>
  <si>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</si>
  <si>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</si>
  <si>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</si>
  <si>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</si>
  <si>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</si>
  <si>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</si>
  <si>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</si>
  <si>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</si>
  <si>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</si>
  <si>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</si>
  <si>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</si>
  <si>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</si>
  <si>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</si>
  <si>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</si>
  <si>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</si>
  <si>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</si>
  <si>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</si>
  <si>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</si>
  <si>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</si>
  <si>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</si>
  <si>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</si>
  <si>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</si>
  <si>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</si>
  <si>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</si>
  <si>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</si>
  <si>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</si>
  <si>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</si>
  <si>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</si>
  <si>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</si>
  <si>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</si>
  <si>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</si>
  <si>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</si>
  <si>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</si>
  <si>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</si>
  <si>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</si>
  <si>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</si>
  <si>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</si>
  <si>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</si>
  <si>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</si>
  <si>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</si>
  <si>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</si>
  <si>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</si>
  <si>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</si>
  <si>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</si>
  <si>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</si>
  <si>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</si>
  <si>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</si>
  <si>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</si>
  <si>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</si>
  <si>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</si>
  <si>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</si>
  <si>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</si>
  <si>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</si>
  <si>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</si>
  <si>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</si>
  <si>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</si>
  <si>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</si>
  <si>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</si>
  <si>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</si>
  <si>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</si>
  <si>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</si>
  <si>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</si>
  <si>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</si>
  <si>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</si>
  <si>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</si>
  <si>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</si>
  <si>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</si>
  <si>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</si>
  <si>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</si>
  <si>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</si>
  <si>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</si>
  <si>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</si>
  <si>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</si>
  <si>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</si>
  <si>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</si>
  <si>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</si>
  <si>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</si>
  <si>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</si>
  <si>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</si>
  <si>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</si>
  <si>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</si>
  <si>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</si>
  <si>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</si>
  <si>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</si>
  <si>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</si>
  <si>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</si>
  <si>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</si>
  <si>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</si>
  <si>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</si>
  <si>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</si>
  <si>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</si>
  <si>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</si>
  <si>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</si>
  <si>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</si>
  <si>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</si>
  <si>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</si>
  <si>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</si>
  <si>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</si>
  <si>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</si>
  <si>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</si>
  <si>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</si>
  <si>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</si>
  <si>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</si>
  <si>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</si>
  <si>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</si>
  <si>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</si>
  <si>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</si>
  <si>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</si>
  <si>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</si>
  <si>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</si>
  <si>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</si>
  <si>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</si>
  <si>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</si>
  <si>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</si>
  <si>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</si>
  <si>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</si>
  <si>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</si>
  <si>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</si>
  <si>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</si>
  <si>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</si>
  <si>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</si>
  <si>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</si>
  <si>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</si>
  <si>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</si>
  <si>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</si>
  <si>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</si>
  <si>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</si>
  <si>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</si>
  <si>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</si>
  <si>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</si>
  <si>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</si>
  <si>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</si>
  <si>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</si>
  <si>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</si>
  <si>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</si>
  <si>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</si>
  <si>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</si>
  <si>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</si>
  <si>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</si>
  <si>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</si>
  <si>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</si>
  <si>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</si>
  <si>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</si>
  <si>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</si>
  <si>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</si>
  <si>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</si>
  <si>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</si>
  <si>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</si>
  <si>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</si>
  <si>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</si>
  <si>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</si>
  <si>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</si>
  <si>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</si>
  <si>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</si>
  <si>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</si>
  <si>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</si>
  <si>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</si>
  <si>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</si>
  <si>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</si>
  <si>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</si>
  <si>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</si>
  <si>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</si>
  <si>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</si>
  <si>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</si>
  <si>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</si>
  <si>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</si>
  <si>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</si>
  <si>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</si>
  <si>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</si>
  <si>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</si>
  <si>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</si>
  <si>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</si>
  <si>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</si>
  <si>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</si>
  <si>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</si>
  <si>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</si>
  <si>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</si>
  <si>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</si>
  <si>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</si>
  <si>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</si>
  <si>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</si>
  <si>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</si>
  <si>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</si>
  <si>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</si>
  <si>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</si>
  <si>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</si>
  <si>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</si>
  <si>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</si>
  <si>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</si>
  <si>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</si>
  <si>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</si>
  <si>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</si>
  <si>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</si>
  <si>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</si>
  <si>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</si>
  <si>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</si>
  <si>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</si>
  <si>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</si>
  <si>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</si>
  <si>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</si>
  <si>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</si>
  <si>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</si>
  <si>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</si>
  <si>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</si>
  <si>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</si>
  <si>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</si>
  <si>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</si>
  <si>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</si>
  <si>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</si>
  <si>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</si>
  <si>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</si>
  <si>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</si>
  <si>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</si>
  <si>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</si>
  <si>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</si>
  <si>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</si>
  <si>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</si>
  <si>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</si>
  <si>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</si>
  <si>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</si>
  <si>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</si>
  <si>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</si>
  <si>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</si>
  <si>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</si>
  <si>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</si>
  <si>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</si>
  <si>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</si>
  <si>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</si>
  <si>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</si>
  <si>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</si>
  <si>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</si>
  <si>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</si>
  <si>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</si>
  <si>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</si>
  <si>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</si>
  <si>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</si>
  <si>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</si>
  <si>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</si>
  <si>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</si>
  <si>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</si>
  <si>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</si>
  <si>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</si>
  <si>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</si>
  <si>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</si>
  <si>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</si>
  <si>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</si>
  <si>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</si>
  <si>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</si>
  <si>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</si>
  <si>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</si>
  <si>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</si>
  <si>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</si>
  <si>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</si>
  <si>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</si>
  <si>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</si>
  <si>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</si>
  <si>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</si>
  <si>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</si>
  <si>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</si>
  <si>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</si>
  <si>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</si>
  <si>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</si>
  <si>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</si>
  <si>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</si>
  <si>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</si>
  <si>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</si>
  <si>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</si>
  <si>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</si>
  <si>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</si>
  <si>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</si>
  <si>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</si>
  <si>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</si>
  <si>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</si>
  <si>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</si>
  <si>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</si>
  <si>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</si>
  <si>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</si>
  <si>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</si>
  <si>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</si>
  <si>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</si>
  <si>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</si>
  <si>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</si>
  <si>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</si>
  <si>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</si>
  <si>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</si>
  <si>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</si>
  <si>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</si>
  <si>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</si>
  <si>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</si>
  <si>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</si>
  <si>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</si>
  <si>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</si>
  <si>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</si>
  <si>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</si>
  <si>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</si>
  <si>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</si>
  <si>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</si>
  <si>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</si>
  <si>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</si>
  <si>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</si>
  <si>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</si>
  <si>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</si>
  <si>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</si>
  <si>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</si>
  <si>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</si>
  <si>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</si>
  <si>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</si>
  <si>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</si>
  <si>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</si>
  <si>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</si>
  <si>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</si>
  <si>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</si>
  <si>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</si>
  <si>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</si>
  <si>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</si>
  <si>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</si>
  <si>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</si>
  <si>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</si>
  <si>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</si>
  <si>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</si>
  <si>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</si>
  <si>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</si>
  <si>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</si>
  <si>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</si>
  <si>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</si>
  <si>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</si>
  <si>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</si>
  <si>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</si>
  <si>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</si>
  <si>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</si>
  <si>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</si>
  <si>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</si>
  <si>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</si>
  <si>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</si>
  <si>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</si>
  <si>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</si>
  <si>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</si>
  <si>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</si>
  <si>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</si>
  <si>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</si>
  <si>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</si>
  <si>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</si>
  <si>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</si>
  <si>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</si>
  <si>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</si>
  <si>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</si>
  <si>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</si>
  <si>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</si>
  <si>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</si>
  <si>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</si>
  <si>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</si>
  <si>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</si>
  <si>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</si>
  <si>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</si>
  <si>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</si>
  <si>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</si>
  <si>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</si>
  <si>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</si>
  <si>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</si>
  <si>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</si>
  <si>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</si>
  <si>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</si>
  <si>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</si>
  <si>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</si>
  <si>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</si>
  <si>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</si>
  <si>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</si>
  <si>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</si>
  <si>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</si>
  <si>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</si>
  <si>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</si>
  <si>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</si>
  <si>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</si>
  <si>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</si>
  <si>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</si>
  <si>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</si>
  <si>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</si>
  <si>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</si>
  <si>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</si>
  <si>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</si>
  <si>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</si>
  <si>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</si>
  <si>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</si>
  <si>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</si>
  <si>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</si>
  <si>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</si>
  <si>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</si>
  <si>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</si>
  <si>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</si>
  <si>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</si>
  <si>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</si>
  <si>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</si>
  <si>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</si>
  <si>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</si>
  <si>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</si>
  <si>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</si>
  <si>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</si>
  <si>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</si>
  <si>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</si>
  <si>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</si>
  <si>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</si>
  <si>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</si>
  <si>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</si>
  <si>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</si>
  <si>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</si>
  <si>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</si>
  <si>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</si>
  <si>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</si>
  <si>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</si>
  <si>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</si>
  <si>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</si>
  <si>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</si>
  <si>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</si>
  <si>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</si>
  <si>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</si>
  <si>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</si>
  <si>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</si>
  <si>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</si>
  <si>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</si>
  <si>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</si>
  <si>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</si>
  <si>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</si>
  <si>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</si>
  <si>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</si>
  <si>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</si>
  <si>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</si>
  <si>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</si>
  <si>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</si>
  <si>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</si>
  <si>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</si>
  <si>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</si>
  <si>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</si>
  <si>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</si>
  <si>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</si>
  <si>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</si>
  <si>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</si>
  <si>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</si>
  <si>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</si>
  <si>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</si>
  <si>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</si>
  <si>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</si>
  <si>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</si>
  <si>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</si>
  <si>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</si>
  <si>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</si>
  <si>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</si>
  <si>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</si>
  <si>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</si>
  <si>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</si>
  <si>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</si>
  <si>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</si>
  <si>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</si>
  <si>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</si>
  <si>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</si>
  <si>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</si>
  <si>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</si>
  <si>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</si>
  <si>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</si>
  <si>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</si>
  <si>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</si>
  <si>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</si>
  <si>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</si>
  <si>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</si>
  <si>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</si>
  <si>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</si>
  <si>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</si>
  <si>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</si>
  <si>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</si>
  <si>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</si>
  <si>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</si>
  <si>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</si>
  <si>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</si>
  <si>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</si>
  <si>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</si>
  <si>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</si>
  <si>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</si>
  <si>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</si>
  <si>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</si>
  <si>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</si>
  <si>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</si>
  <si>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</si>
  <si>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</si>
  <si>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</si>
  <si>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</si>
  <si>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</si>
  <si>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</si>
  <si>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</si>
  <si>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</si>
  <si>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</si>
  <si>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</si>
  <si>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</si>
  <si>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</si>
  <si>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</si>
  <si>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</si>
  <si>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</si>
  <si>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</si>
  <si>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</si>
  <si>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</si>
  <si>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</si>
  <si>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</si>
  <si>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</si>
  <si>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</si>
  <si>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</si>
  <si>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</si>
  <si>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</si>
  <si>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</si>
  <si>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</si>
  <si>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</si>
  <si>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</si>
  <si>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</si>
  <si>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</si>
  <si>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</si>
  <si>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</si>
  <si>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</si>
  <si>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</si>
  <si>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</si>
  <si>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</si>
  <si>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</si>
  <si>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</si>
  <si>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</si>
  <si>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</si>
  <si>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</si>
  <si>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</si>
  <si>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</si>
  <si>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</si>
  <si>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</si>
  <si>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</si>
  <si>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</si>
  <si>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</si>
  <si>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</si>
  <si>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</si>
  <si>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</si>
  <si>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</si>
  <si>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</si>
  <si>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</si>
  <si>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</si>
  <si>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</si>
  <si>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</si>
  <si>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</si>
  <si>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</si>
  <si>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</si>
  <si>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</si>
  <si>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</si>
  <si>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</si>
  <si>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</si>
  <si>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</si>
  <si>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</si>
  <si>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</si>
  <si>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</si>
  <si>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</si>
  <si>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</si>
  <si>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</si>
  <si>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</si>
  <si>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</si>
  <si>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</si>
  <si>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</si>
  <si>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</si>
  <si>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</si>
  <si>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</si>
  <si>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</si>
  <si>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</si>
  <si>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</si>
  <si>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</si>
  <si>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</si>
  <si>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</si>
  <si>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</si>
  <si>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</si>
  <si>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</si>
  <si>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</si>
  <si>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</si>
  <si>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</si>
  <si>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</si>
  <si>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</si>
  <si>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</si>
  <si>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</si>
  <si>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</si>
  <si>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</si>
  <si>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</si>
  <si>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</si>
  <si>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</si>
  <si>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</si>
  <si>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</si>
  <si>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</si>
  <si>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</si>
  <si>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</si>
  <si>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</si>
  <si>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</si>
  <si>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</si>
  <si>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</si>
  <si>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</si>
  <si>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</si>
  <si>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</si>
  <si>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</si>
  <si>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</si>
  <si>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</si>
  <si>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</si>
  <si>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</si>
  <si>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</si>
  <si>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</si>
  <si>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</si>
  <si>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</si>
  <si>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</si>
  <si>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</si>
  <si>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</si>
  <si>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</si>
  <si>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</si>
  <si>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</si>
  <si>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</si>
  <si>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</si>
  <si>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</si>
  <si>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</si>
  <si>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</si>
  <si>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</si>
  <si>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</si>
  <si>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</si>
  <si>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</si>
  <si>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</si>
  <si>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</si>
  <si>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</si>
  <si>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</si>
  <si>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</si>
  <si>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</si>
  <si>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</si>
  <si>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</si>
  <si>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</si>
  <si>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</si>
  <si>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</si>
  <si>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</si>
  <si>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</si>
  <si>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</si>
  <si>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</si>
  <si>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</si>
  <si>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</si>
  <si>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</si>
  <si>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</si>
  <si>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</si>
  <si>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</si>
  <si>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</si>
  <si>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</si>
  <si>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</si>
  <si>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</si>
  <si>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</si>
  <si>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</si>
  <si>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</si>
  <si>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</si>
  <si>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</si>
  <si>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</si>
  <si>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</si>
  <si>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</si>
  <si>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</si>
  <si>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</si>
  <si>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</si>
  <si>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</si>
  <si>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</si>
  <si>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</si>
  <si>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</si>
  <si>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</si>
  <si>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</si>
  <si>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</si>
  <si>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</si>
  <si>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</si>
  <si>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</si>
  <si>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</si>
  <si>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</si>
  <si>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</si>
  <si>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</si>
  <si>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</si>
  <si>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</si>
  <si>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</si>
  <si>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</si>
  <si>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</si>
  <si>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</si>
  <si>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</si>
  <si>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</si>
  <si>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</si>
  <si>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</si>
  <si>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</si>
  <si>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</si>
  <si>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</si>
  <si>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</si>
  <si>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</si>
  <si>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</si>
  <si>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</si>
  <si>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</si>
  <si>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</si>
  <si>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</si>
  <si>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</si>
  <si>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</si>
  <si>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</si>
  <si>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</si>
  <si>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</si>
  <si>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</si>
  <si>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</si>
  <si>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</si>
  <si>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</si>
  <si>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</si>
  <si>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</si>
  <si>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</si>
  <si>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</si>
  <si>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</si>
  <si>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</si>
  <si>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</si>
  <si>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</si>
  <si>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</si>
  <si>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</si>
  <si>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</si>
  <si>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</si>
  <si>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</si>
  <si>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</si>
  <si>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</si>
  <si>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</si>
  <si>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</si>
  <si>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</si>
  <si>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</si>
  <si>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</si>
  <si>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</si>
  <si>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</si>
  <si>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</si>
  <si>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</si>
  <si>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</si>
  <si>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</si>
  <si>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</si>
  <si>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</si>
  <si>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</si>
  <si>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</si>
  <si>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</si>
  <si>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</si>
  <si>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</si>
  <si>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</si>
  <si>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</si>
  <si>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</si>
  <si>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</si>
  <si>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</si>
  <si>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</si>
  <si>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</si>
  <si>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</si>
  <si>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</si>
  <si>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</si>
  <si>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</si>
  <si>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</si>
  <si>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</si>
  <si>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</si>
  <si>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</si>
  <si>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</si>
  <si>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</si>
  <si>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</si>
  <si>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</si>
  <si>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</si>
  <si>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</si>
  <si>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</si>
  <si>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</si>
  <si>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</si>
  <si>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</si>
  <si>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</si>
  <si>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</si>
  <si>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</si>
  <si>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</si>
  <si>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</si>
  <si>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</si>
  <si>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</si>
  <si>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</si>
  <si>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</si>
  <si>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</si>
  <si>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</si>
  <si>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</si>
  <si>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</si>
  <si>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</si>
  <si>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</si>
  <si>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</si>
  <si>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</si>
  <si>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</si>
  <si>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</si>
  <si>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</si>
  <si>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</si>
  <si>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</si>
  <si>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</si>
  <si>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</si>
  <si>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</si>
  <si>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</si>
  <si>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</si>
  <si>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</si>
  <si>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</si>
  <si>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</si>
  <si>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</si>
  <si>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</si>
  <si>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</si>
  <si>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</si>
  <si>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</si>
  <si>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</si>
  <si>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</si>
  <si>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</si>
  <si>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</si>
  <si>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</si>
  <si>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</si>
  <si>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</si>
  <si>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</si>
  <si>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</si>
  <si>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</si>
  <si>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</si>
  <si>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</si>
  <si>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</si>
  <si>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</si>
  <si>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</si>
  <si>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</si>
  <si>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</si>
  <si>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</si>
  <si>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</si>
  <si>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</si>
  <si>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</si>
  <si>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</si>
  <si>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</si>
  <si>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</si>
  <si>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</si>
  <si>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</si>
  <si>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</si>
  <si>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</si>
  <si>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</si>
  <si>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</si>
  <si>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</si>
  <si>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</si>
  <si>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</si>
  <si>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</si>
  <si>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</si>
  <si>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</si>
  <si>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</si>
  <si>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</si>
  <si>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</si>
  <si>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</si>
  <si>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</si>
  <si>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</si>
  <si>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</si>
  <si>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</si>
  <si>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</si>
  <si>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</si>
  <si>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</si>
  <si>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</si>
  <si>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</si>
  <si>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</si>
  <si>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</si>
  <si>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</si>
  <si>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</si>
  <si>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</si>
  <si>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</si>
  <si>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</si>
  <si>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</si>
  <si>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</si>
  <si>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</si>
  <si>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</si>
  <si>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</si>
  <si>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</si>
  <si>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</si>
  <si>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</si>
  <si>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</si>
  <si>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</si>
  <si>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</si>
  <si>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</si>
  <si>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</si>
  <si>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</si>
  <si>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</si>
  <si>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</si>
  <si>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</si>
  <si>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</si>
  <si>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</si>
  <si>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</si>
  <si>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</si>
  <si>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</si>
  <si>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</si>
  <si>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</si>
  <si>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</si>
  <si>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</si>
  <si>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</si>
  <si>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</si>
  <si>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</si>
  <si>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</si>
  <si>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</si>
  <si>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</si>
  <si>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</si>
  <si>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</si>
  <si>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</si>
  <si>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</si>
  <si>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</si>
  <si>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</si>
  <si>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</si>
  <si>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</si>
  <si>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</si>
  <si>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</si>
  <si>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</si>
  <si>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</si>
  <si>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</si>
  <si>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</si>
  <si>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</si>
  <si>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</si>
  <si>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</si>
  <si>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</si>
  <si>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</si>
  <si>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</si>
  <si>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</si>
  <si>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</si>
  <si>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</si>
  <si>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</si>
  <si>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</si>
  <si>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</si>
  <si>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</si>
  <si>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</si>
  <si>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</si>
  <si>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</si>
  <si>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</si>
  <si>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</si>
  <si>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</si>
  <si>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</si>
  <si>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</si>
  <si>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</si>
  <si>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</si>
  <si>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</si>
  <si>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</si>
  <si>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</si>
  <si>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</si>
  <si>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</si>
  <si>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</si>
  <si>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</si>
  <si>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</si>
  <si>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</si>
  <si>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</si>
  <si>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</si>
  <si>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</si>
  <si>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</si>
  <si>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</si>
  <si>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</si>
  <si>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</si>
  <si>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</si>
  <si>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</si>
  <si>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</si>
  <si>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</si>
  <si>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</si>
  <si>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</si>
  <si>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</si>
  <si>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</si>
  <si>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</si>
  <si>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</si>
  <si>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</si>
  <si>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</si>
  <si>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</si>
  <si>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</si>
  <si>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</si>
  <si>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</si>
  <si>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</si>
  <si>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</si>
  <si>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</si>
  <si>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</si>
  <si>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</si>
  <si>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</si>
  <si>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</si>
  <si>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</si>
  <si>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</si>
  <si>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</si>
  <si>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</si>
  <si>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</si>
  <si>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</si>
  <si>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</si>
  <si>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</si>
  <si>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</si>
  <si>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</si>
  <si>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</si>
  <si>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</si>
  <si>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</si>
  <si>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</si>
  <si>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</si>
  <si>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</si>
  <si>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</si>
  <si>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</si>
  <si>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</si>
  <si>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</si>
  <si>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</si>
  <si>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</si>
  <si>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</si>
  <si>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</si>
  <si>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</si>
  <si>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</si>
  <si>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</si>
  <si>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</si>
  <si>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</si>
  <si>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</si>
  <si>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</si>
  <si>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</si>
  <si>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</si>
  <si>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</si>
  <si>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</si>
  <si>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</si>
  <si>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</si>
  <si>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</si>
  <si>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</si>
  <si>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</si>
  <si>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</si>
  <si>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</si>
  <si>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</si>
  <si>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</si>
  <si>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</si>
  <si>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</si>
  <si>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</si>
  <si>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</si>
  <si>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</si>
  <si>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</si>
  <si>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</si>
  <si>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</si>
  <si>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</si>
  <si>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</si>
  <si>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</si>
  <si>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</si>
  <si>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</si>
  <si>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</si>
  <si>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</si>
  <si>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</si>
  <si>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</si>
  <si>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</si>
  <si>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</si>
  <si>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</si>
  <si>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</si>
  <si>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</si>
  <si>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</si>
  <si>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</si>
  <si>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</si>
  <si>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</si>
  <si>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</si>
  <si>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</si>
  <si>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</si>
  <si>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</si>
  <si>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</si>
  <si>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</si>
  <si>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</si>
  <si>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</si>
  <si>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</si>
  <si>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</si>
  <si>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</si>
  <si>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</si>
  <si>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</si>
  <si>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</si>
  <si>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</si>
  <si>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</si>
  <si>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</si>
  <si>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</si>
  <si>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</si>
  <si>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</si>
  <si>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</si>
  <si>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</si>
  <si>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</si>
  <si>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</si>
  <si>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</si>
  <si>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</si>
  <si>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</si>
  <si>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</si>
  <si>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</si>
  <si>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</si>
  <si>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</si>
  <si>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</si>
  <si>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</si>
  <si>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</si>
  <si>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</si>
  <si>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</si>
  <si>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</si>
  <si>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</si>
  <si>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</si>
  <si>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</si>
  <si>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</si>
  <si>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</si>
  <si>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</si>
  <si>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</si>
  <si>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</si>
  <si>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</si>
  <si>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</si>
  <si>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</si>
  <si>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</si>
  <si>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</si>
  <si>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</si>
  <si>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</si>
  <si>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</si>
  <si>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</si>
  <si>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</si>
  <si>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</si>
  <si>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</si>
  <si>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</si>
  <si>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</si>
  <si>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</si>
  <si>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</si>
  <si>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</si>
  <si>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</si>
  <si>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</si>
  <si>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</si>
  <si>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</si>
  <si>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</si>
  <si>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</si>
  <si>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</si>
  <si>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</si>
  <si>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</si>
  <si>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</si>
  <si>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</si>
  <si>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</si>
  <si>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</si>
  <si>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</si>
  <si>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</si>
  <si>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</si>
  <si>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</si>
  <si>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</si>
  <si>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</si>
  <si>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</si>
  <si>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</si>
  <si>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</si>
  <si>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</si>
  <si>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</si>
  <si>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</si>
  <si>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</si>
  <si>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</si>
  <si>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</si>
  <si>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</si>
  <si>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</si>
  <si>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</si>
  <si>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</si>
  <si>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</si>
  <si>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</si>
  <si>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</si>
  <si>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</si>
  <si>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</si>
  <si>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</si>
  <si>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</si>
  <si>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</si>
  <si>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</si>
  <si>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</si>
  <si>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</si>
  <si>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</si>
  <si>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</si>
  <si>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</si>
  <si>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</si>
  <si>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</si>
  <si>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</si>
  <si>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</si>
  <si>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</si>
  <si>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</si>
  <si>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</si>
  <si>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</si>
  <si>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</si>
  <si>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</si>
  <si>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</si>
  <si>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</si>
  <si>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</si>
  <si>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</si>
  <si>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</si>
  <si>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</si>
  <si>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</si>
  <si>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</si>
  <si>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</si>
  <si>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</si>
  <si>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</si>
  <si>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</si>
  <si>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</si>
  <si>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</si>
  <si>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</si>
  <si>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</si>
  <si>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</si>
  <si>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</si>
  <si>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</si>
  <si>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</si>
  <si>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</si>
  <si>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</si>
  <si>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</si>
  <si>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</si>
  <si>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</si>
  <si>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</si>
  <si>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</si>
  <si>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</si>
  <si>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</si>
  <si>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</si>
  <si>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</si>
  <si>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</si>
  <si>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</si>
  <si>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</si>
  <si>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</si>
  <si>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</si>
  <si>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</si>
  <si>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</si>
  <si>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</si>
  <si>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</si>
  <si>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</si>
  <si>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</si>
  <si>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</si>
  <si>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</si>
  <si>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</si>
  <si>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</si>
  <si>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</si>
  <si>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</si>
  <si>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</si>
  <si>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</si>
  <si>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</si>
  <si>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</si>
  <si>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</si>
  <si>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</si>
  <si>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</si>
  <si>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</si>
  <si>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</si>
  <si>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</si>
  <si>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</si>
  <si>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</si>
  <si>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</si>
  <si>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</si>
  <si>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</si>
  <si>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</si>
  <si>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</si>
  <si>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</si>
  <si>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</si>
  <si>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</si>
  <si>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</si>
  <si>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</si>
  <si>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</si>
  <si>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</si>
  <si>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</si>
  <si>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</si>
  <si>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</si>
  <si>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</si>
  <si>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</si>
  <si>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</si>
  <si>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</si>
  <si>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</si>
  <si>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</si>
  <si>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</si>
  <si>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</si>
  <si>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</si>
  <si>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</si>
  <si>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</si>
  <si>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</si>
  <si>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</si>
  <si>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</si>
  <si>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</si>
  <si>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</si>
  <si>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</si>
  <si>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</si>
  <si>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</si>
  <si>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</si>
  <si>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</si>
  <si>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</si>
  <si>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</si>
  <si>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</si>
  <si>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</si>
  <si>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</si>
  <si>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</si>
  <si>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</si>
  <si>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</si>
  <si>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</si>
  <si>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</si>
  <si>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</si>
  <si>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</si>
  <si>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</si>
  <si>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</si>
  <si>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</si>
  <si>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</si>
  <si>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</si>
  <si>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</si>
  <si>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</si>
  <si>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</si>
  <si>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</si>
  <si>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</si>
  <si>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</si>
  <si>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</si>
  <si>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</si>
  <si>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</si>
  <si>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</si>
  <si>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</si>
  <si>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</si>
  <si>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</si>
  <si>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</si>
  <si>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</si>
  <si>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</si>
  <si>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</si>
  <si>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</si>
  <si>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</si>
  <si>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</si>
  <si>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</si>
  <si>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</si>
  <si>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</si>
  <si>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</si>
  <si>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</si>
  <si>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</si>
  <si>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</si>
  <si>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</si>
  <si>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</si>
  <si>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</si>
  <si>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</si>
  <si>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</si>
  <si>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</si>
  <si>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</si>
  <si>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</si>
  <si>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</si>
  <si>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</si>
  <si>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</si>
  <si>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</si>
  <si>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</si>
  <si>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</si>
  <si>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</si>
  <si>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</si>
  <si>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</si>
  <si>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</si>
  <si>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</si>
  <si>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</si>
  <si>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</si>
  <si>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</si>
  <si>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</si>
  <si>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</si>
  <si>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</si>
  <si>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</si>
  <si>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</si>
  <si>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</si>
  <si>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</si>
  <si>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</si>
  <si>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</si>
  <si>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</si>
  <si>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</si>
  <si>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</si>
  <si>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</si>
  <si>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</si>
  <si>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</si>
  <si>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</si>
  <si>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</si>
  <si>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</si>
  <si>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</si>
  <si>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</si>
  <si>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</si>
  <si>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</si>
  <si>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</si>
  <si>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</si>
  <si>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</si>
  <si>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</si>
  <si>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</si>
  <si>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</si>
  <si>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</si>
  <si>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</si>
  <si>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</si>
  <si>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</si>
  <si>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</si>
  <si>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</si>
  <si>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</si>
  <si>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</si>
  <si>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</si>
  <si>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</si>
  <si>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</si>
  <si>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</si>
  <si>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</si>
  <si>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</si>
  <si>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</si>
  <si>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</si>
  <si>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</si>
  <si>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</si>
  <si>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</si>
  <si>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</si>
  <si>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</si>
  <si>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</si>
  <si>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</si>
  <si>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</si>
  <si>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</si>
  <si>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</si>
  <si>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</si>
  <si>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</si>
  <si>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</si>
  <si>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</si>
  <si>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</si>
  <si>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</si>
  <si>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</si>
  <si>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</si>
  <si>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</si>
  <si>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</si>
  <si>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</si>
  <si>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</si>
  <si>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</si>
  <si>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</si>
  <si>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</si>
  <si>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</si>
  <si>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</si>
  <si>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</si>
  <si>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</si>
  <si>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</si>
  <si>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</si>
  <si>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</si>
  <si>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</si>
  <si>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</si>
  <si>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</si>
  <si>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</si>
  <si>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</si>
  <si>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</si>
  <si>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</si>
  <si>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</si>
  <si>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</si>
  <si>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</si>
  <si>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</si>
  <si>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</si>
  <si>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</si>
  <si>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</si>
  <si>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</si>
  <si>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</si>
  <si>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</si>
  <si>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</si>
  <si>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</si>
  <si>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</si>
  <si>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</si>
  <si>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</si>
  <si>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</si>
  <si>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</si>
  <si>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</si>
  <si>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</si>
  <si>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</si>
  <si>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</si>
  <si>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</si>
  <si>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</si>
  <si>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</si>
  <si>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</si>
  <si>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</si>
  <si>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</si>
  <si>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</si>
  <si>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</si>
  <si>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</si>
  <si>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</si>
  <si>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</si>
  <si>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</si>
  <si>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</si>
  <si>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</si>
  <si>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</si>
  <si>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</si>
  <si>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</si>
  <si>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</si>
  <si>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</si>
  <si>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</si>
  <si>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</si>
  <si>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</si>
  <si>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</si>
  <si>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</si>
  <si>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</si>
  <si>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</si>
  <si>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</si>
  <si>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</si>
  <si>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</si>
  <si>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</si>
  <si>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</si>
  <si>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</si>
  <si>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</si>
  <si>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</si>
  <si>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</si>
  <si>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</si>
  <si>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</si>
  <si>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</si>
  <si>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</si>
  <si>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</si>
  <si>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</si>
  <si>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</si>
  <si>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</si>
  <si>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</si>
  <si>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</si>
  <si>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</si>
  <si>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</si>
  <si>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</si>
  <si>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</si>
  <si>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</si>
  <si>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</si>
  <si>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</si>
  <si>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</si>
  <si>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</si>
  <si>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</si>
  <si>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</si>
  <si>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</si>
  <si>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</si>
  <si>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</si>
  <si>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</si>
  <si>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</si>
  <si>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</si>
  <si>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</si>
  <si>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</si>
  <si>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</si>
  <si>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</si>
  <si>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</si>
  <si>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</si>
  <si>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</si>
  <si>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</si>
  <si>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</si>
  <si>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</si>
  <si>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</si>
  <si>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</si>
  <si>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</si>
  <si>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</si>
  <si>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</si>
  <si>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</si>
  <si>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</si>
  <si>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</si>
  <si>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</si>
  <si>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</si>
  <si>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</si>
  <si>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</si>
  <si>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</si>
  <si>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</si>
  <si>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</si>
  <si>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</si>
  <si>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</si>
  <si>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</si>
  <si>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</si>
  <si>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</si>
  <si>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</si>
  <si>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</si>
  <si>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</si>
  <si>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</si>
  <si>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</si>
  <si>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</si>
  <si>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</si>
  <si>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</si>
  <si>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</si>
  <si>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</si>
  <si>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</si>
  <si>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</si>
  <si>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</si>
  <si>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</si>
  <si>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</si>
  <si>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</si>
  <si>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</si>
  <si>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</si>
  <si>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</si>
  <si>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</si>
  <si>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</si>
  <si>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</si>
  <si>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</si>
  <si>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</si>
  <si>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</si>
  <si>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</si>
  <si>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</si>
  <si>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</si>
  <si>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</si>
  <si>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</si>
  <si>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</si>
  <si>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</si>
  <si>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</si>
  <si>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</si>
  <si>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</si>
  <si>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</si>
  <si>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</si>
  <si>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</si>
  <si>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</si>
  <si>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</si>
  <si>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</si>
  <si>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</si>
  <si>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</si>
  <si>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</si>
  <si>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</si>
  <si>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</si>
  <si>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</si>
  <si>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</si>
  <si>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</si>
  <si>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</si>
  <si>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</si>
  <si>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</si>
  <si>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</si>
  <si>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</si>
  <si>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</si>
  <si>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</si>
  <si>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</si>
  <si>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</si>
  <si>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</si>
  <si>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</si>
  <si>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</si>
  <si>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</si>
  <si>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</si>
  <si>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</si>
  <si>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</si>
  <si>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</si>
  <si>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</si>
  <si>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</si>
  <si>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</si>
  <si>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</si>
  <si>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</si>
  <si>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</si>
  <si>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</si>
  <si>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</si>
  <si>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</si>
  <si>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</si>
  <si>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</si>
  <si>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</si>
  <si>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</si>
  <si>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</si>
  <si>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</si>
  <si>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</si>
  <si>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</si>
  <si>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</si>
  <si>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</si>
  <si>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</si>
  <si>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</si>
  <si>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</si>
  <si>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</si>
  <si>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</si>
  <si>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</si>
  <si>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</si>
  <si>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</si>
  <si>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</si>
  <si>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</si>
  <si>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</si>
  <si>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</si>
  <si>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</si>
  <si>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</si>
  <si>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</si>
  <si>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</si>
  <si>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</si>
  <si>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</si>
  <si>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</si>
  <si>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</si>
  <si>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</si>
  <si>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</si>
  <si>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</si>
  <si>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</si>
  <si>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</si>
  <si>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</si>
  <si>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</si>
  <si>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</si>
  <si>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</si>
  <si>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</si>
  <si>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</si>
  <si>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</si>
  <si>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</si>
  <si>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</si>
  <si>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</si>
  <si>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</si>
  <si>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</si>
  <si>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</si>
  <si>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</si>
  <si>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</si>
  <si>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</si>
  <si>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</si>
  <si>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</si>
  <si>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</si>
  <si>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</si>
  <si>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</si>
  <si>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</si>
  <si>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</si>
  <si>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</si>
  <si>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</si>
  <si>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</si>
  <si>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</si>
  <si>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</si>
  <si>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</si>
  <si>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</si>
  <si>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</si>
  <si>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</si>
  <si>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</si>
  <si>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</si>
  <si>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</si>
  <si>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</si>
  <si>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</si>
  <si>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</si>
  <si>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</si>
  <si>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</si>
  <si>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</si>
  <si>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</si>
  <si>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</si>
  <si>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</si>
  <si>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</si>
  <si>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</si>
  <si>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</si>
  <si>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</si>
  <si>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</si>
  <si>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</si>
  <si>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</si>
  <si>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</si>
  <si>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</si>
  <si>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</si>
  <si>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</si>
  <si>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</si>
  <si>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</si>
  <si>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</si>
  <si>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</si>
  <si>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</si>
  <si>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</si>
  <si>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</si>
  <si>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</si>
  <si>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</si>
  <si>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</si>
  <si>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</si>
  <si>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</si>
  <si>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</si>
  <si>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</si>
  <si>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</si>
  <si>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</si>
  <si>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</si>
  <si>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</si>
  <si>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</si>
  <si>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</si>
  <si>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</si>
  <si>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</si>
  <si>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</si>
  <si>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</si>
  <si>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</si>
  <si>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</si>
  <si>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</si>
  <si>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</si>
  <si>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</si>
  <si>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</si>
  <si>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</si>
  <si>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</si>
  <si>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</si>
  <si>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</si>
  <si>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</si>
  <si>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</si>
  <si>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</si>
  <si>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</si>
  <si>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</si>
  <si>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</si>
  <si>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</si>
  <si>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</si>
  <si>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</si>
  <si>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</si>
  <si>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</si>
  <si>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</si>
  <si>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</si>
  <si>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</si>
  <si>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</si>
  <si>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</si>
  <si>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</si>
  <si>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</si>
  <si>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</si>
  <si>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</si>
  <si>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</si>
  <si>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</si>
  <si>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</si>
  <si>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</si>
  <si>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</si>
  <si>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</si>
  <si>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</si>
  <si>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</si>
  <si>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</si>
  <si>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</si>
  <si>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</si>
  <si>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</si>
  <si>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</si>
  <si>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</si>
  <si>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</si>
  <si>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</si>
  <si>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</si>
  <si>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</si>
  <si>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</si>
  <si>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</si>
  <si>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</si>
  <si>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</si>
  <si>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</si>
  <si>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</si>
  <si>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</si>
  <si>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</si>
  <si>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</si>
  <si>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</si>
  <si>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</si>
  <si>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</si>
  <si>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</si>
  <si>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</si>
  <si>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</si>
  <si>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</si>
  <si>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</si>
  <si>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</si>
  <si>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</si>
  <si>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</si>
  <si>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</si>
  <si>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</si>
  <si>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</si>
  <si>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</si>
  <si>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</si>
  <si>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</si>
  <si>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</si>
  <si>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</si>
  <si>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</si>
  <si>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</si>
  <si>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</si>
  <si>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</si>
  <si>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</si>
  <si>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</si>
  <si>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</si>
  <si>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</si>
  <si>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</si>
  <si>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</si>
  <si>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</si>
  <si>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</si>
  <si>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</si>
  <si>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</si>
  <si>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</si>
  <si>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</si>
  <si>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</si>
  <si>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</si>
  <si>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</si>
  <si>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</si>
  <si>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</si>
  <si>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</si>
  <si>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</si>
  <si>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</si>
  <si>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</si>
  <si>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</si>
  <si>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</si>
  <si>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</si>
  <si>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</si>
  <si>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</si>
  <si>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</si>
  <si>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</si>
  <si>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</si>
  <si>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</si>
  <si>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</si>
  <si>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</si>
  <si>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</si>
  <si>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</si>
  <si>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</si>
  <si>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</si>
  <si>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</si>
  <si>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</si>
  <si>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</si>
  <si>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</si>
  <si>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</si>
  <si>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</si>
  <si>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</si>
  <si>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</si>
  <si>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</si>
  <si>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</si>
  <si>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</si>
  <si>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</si>
  <si>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</si>
  <si>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</si>
  <si>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</si>
  <si>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</si>
  <si>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</si>
  <si>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</si>
  <si>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</si>
  <si>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</si>
  <si>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</si>
  <si>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</si>
  <si>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</si>
  <si>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</si>
  <si>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</si>
  <si>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</si>
  <si>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</si>
  <si>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</si>
  <si>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</si>
  <si>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</si>
  <si>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</si>
  <si>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</si>
  <si>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</si>
  <si>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</si>
  <si>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</si>
  <si>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</si>
  <si>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</si>
  <si>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</si>
  <si>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</si>
  <si>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</si>
  <si>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</si>
  <si>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</si>
  <si>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</si>
  <si>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</si>
  <si>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</si>
  <si>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</si>
  <si>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</si>
  <si>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</si>
  <si>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</si>
  <si>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</si>
  <si>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</si>
  <si>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</si>
  <si>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</si>
  <si>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</si>
  <si>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</si>
  <si>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</si>
  <si>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</si>
  <si>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</si>
  <si>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</si>
  <si>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</si>
  <si>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</si>
  <si>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</si>
  <si>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</si>
  <si>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</si>
  <si>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</si>
  <si>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</si>
  <si>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</si>
  <si>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</si>
  <si>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</si>
  <si>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</si>
  <si>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</si>
  <si>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</si>
  <si>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</si>
  <si>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</si>
  <si>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</si>
  <si>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</si>
  <si>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</si>
  <si>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</si>
  <si>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</si>
  <si>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</si>
  <si>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</si>
  <si>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</si>
  <si>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</si>
  <si>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</si>
  <si>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</si>
  <si>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</si>
  <si>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</si>
  <si>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</si>
  <si>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</si>
  <si>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</si>
  <si>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</si>
  <si>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</si>
  <si>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</si>
  <si>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</si>
  <si>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</si>
  <si>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</si>
  <si>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</si>
  <si>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</si>
  <si>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</si>
  <si>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</si>
  <si>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</si>
  <si>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</si>
  <si>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</si>
  <si>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</si>
  <si>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</si>
  <si>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</si>
  <si>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</si>
  <si>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</si>
  <si>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</si>
  <si>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</si>
  <si>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</si>
  <si>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</si>
  <si>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</si>
  <si>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</si>
  <si>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</si>
  <si>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</si>
  <si>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</si>
  <si>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</si>
  <si>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</si>
  <si>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</si>
  <si>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</si>
  <si>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</si>
  <si>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</si>
  <si>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</si>
  <si>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</si>
  <si>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</si>
  <si>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</si>
  <si>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</si>
  <si>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</si>
  <si>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</si>
  <si>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</si>
  <si>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</si>
  <si>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</si>
  <si>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</si>
  <si>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</si>
  <si>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</si>
  <si>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</si>
  <si>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</si>
  <si>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</si>
  <si>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</si>
  <si>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</si>
  <si>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</si>
  <si>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</si>
  <si>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</si>
  <si>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</si>
  <si>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</si>
  <si>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</si>
  <si>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</si>
  <si>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</si>
  <si>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</si>
  <si>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</si>
  <si>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</si>
  <si>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</si>
  <si>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</si>
  <si>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</si>
  <si>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</si>
  <si>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</si>
  <si>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</si>
  <si>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</si>
  <si>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</si>
  <si>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</si>
  <si>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</si>
  <si>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</si>
  <si>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</si>
  <si>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</si>
  <si>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</si>
  <si>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</si>
  <si>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</si>
  <si>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</si>
  <si>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</si>
  <si>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</si>
  <si>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</si>
  <si>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</si>
  <si>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</si>
  <si>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</si>
  <si>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</si>
  <si>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</si>
  <si>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</si>
  <si>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</si>
  <si>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</si>
  <si>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</si>
  <si>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</si>
  <si>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</si>
  <si>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</si>
  <si>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</si>
  <si>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</si>
  <si>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</si>
  <si>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</si>
  <si>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</si>
  <si>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</si>
  <si>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</si>
  <si>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</si>
  <si>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</si>
  <si>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</si>
  <si>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</si>
  <si>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</si>
  <si>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</si>
  <si>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</si>
  <si>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</si>
  <si>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</si>
  <si>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</si>
  <si>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</si>
  <si>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</si>
  <si>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</si>
  <si>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</si>
  <si>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</si>
  <si>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</si>
  <si>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</si>
  <si>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</si>
  <si>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</si>
  <si>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</si>
  <si>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</si>
  <si>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</si>
  <si>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</si>
  <si>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</si>
  <si>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</si>
  <si>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</si>
  <si>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</si>
  <si>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</si>
  <si>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</si>
  <si>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</si>
  <si>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</si>
  <si>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</si>
  <si>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</si>
  <si>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</si>
  <si>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</si>
  <si>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</si>
  <si>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</si>
  <si>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</si>
  <si>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</si>
  <si>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</si>
  <si>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</si>
  <si>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</si>
  <si>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</si>
  <si>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</si>
  <si>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</si>
  <si>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</si>
  <si>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</si>
  <si>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</si>
  <si>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</si>
  <si>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</si>
  <si>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</si>
  <si>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</si>
  <si>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</si>
  <si>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</si>
  <si>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</si>
  <si>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</si>
  <si>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</si>
  <si>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</si>
  <si>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</si>
  <si>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</si>
  <si>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</si>
  <si>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</si>
  <si>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</si>
  <si>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</si>
  <si>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</si>
  <si>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</si>
  <si>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</si>
  <si>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</si>
  <si>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</si>
  <si>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</si>
  <si>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</si>
  <si>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</si>
  <si>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</si>
  <si>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</si>
  <si>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</si>
  <si>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</si>
  <si>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</si>
  <si>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</si>
  <si>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</si>
  <si>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</si>
  <si>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</si>
  <si>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</si>
  <si>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</si>
  <si>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</si>
  <si>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</si>
  <si>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</si>
  <si>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</si>
  <si>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</si>
  <si>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</si>
  <si>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</si>
  <si>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</si>
  <si>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</si>
  <si>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</si>
  <si>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</si>
  <si>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</si>
  <si>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</si>
  <si>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</si>
  <si>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</si>
  <si>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</si>
  <si>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</si>
  <si>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</si>
  <si>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</si>
  <si>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</si>
  <si>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</si>
  <si>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</si>
  <si>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</si>
  <si>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</si>
  <si>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</si>
  <si>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</si>
  <si>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</si>
  <si>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</si>
  <si>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</si>
  <si>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</si>
  <si>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</si>
  <si>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</si>
  <si>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</si>
  <si>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</si>
  <si>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</si>
  <si>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</si>
  <si>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</si>
  <si>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</si>
  <si>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</si>
  <si>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</si>
  <si>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</si>
  <si>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</si>
  <si>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</si>
  <si>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</si>
  <si>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</si>
  <si>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</si>
  <si>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</si>
  <si>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</si>
  <si>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</si>
  <si>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</si>
  <si>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</si>
  <si>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</si>
  <si>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</si>
  <si>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</si>
  <si>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</si>
  <si>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</si>
  <si>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</si>
  <si>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</si>
  <si>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</si>
  <si>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</si>
  <si>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</si>
  <si>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</si>
  <si>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</si>
  <si>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</si>
  <si>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</si>
  <si>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</si>
  <si>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</si>
  <si>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</si>
  <si>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</si>
  <si>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</si>
  <si>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</si>
  <si>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</si>
  <si>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</si>
  <si>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</si>
  <si>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</si>
  <si>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</si>
  <si>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</si>
  <si>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</si>
  <si>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</si>
  <si>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</si>
  <si>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</si>
  <si>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</si>
  <si>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</si>
  <si>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</si>
  <si>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</si>
  <si>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</si>
  <si>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</si>
  <si>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</si>
  <si>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</si>
  <si>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</si>
  <si>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</si>
  <si>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</si>
  <si>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</si>
  <si>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</si>
  <si>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</si>
  <si>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</si>
  <si>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</si>
  <si>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</si>
  <si>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</si>
  <si>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</si>
  <si>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</si>
  <si>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</si>
  <si>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</si>
  <si>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</si>
  <si>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</si>
  <si>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</si>
  <si>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</si>
  <si>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</si>
  <si>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</si>
  <si>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</si>
  <si>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</si>
  <si>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</si>
  <si>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</si>
  <si>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</si>
  <si>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</si>
  <si>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</si>
  <si>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</si>
  <si>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</si>
  <si>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</si>
  <si>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</si>
  <si>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</si>
  <si>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</si>
  <si>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</si>
  <si>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</si>
  <si>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</si>
  <si>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</si>
  <si>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</si>
  <si>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</si>
  <si>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</si>
  <si>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</si>
  <si>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</si>
  <si>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</si>
  <si>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</si>
  <si>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</si>
  <si>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</si>
  <si>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</si>
  <si>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</si>
  <si>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</si>
  <si>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</si>
  <si>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</si>
  <si>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</si>
  <si>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</si>
  <si>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</si>
  <si>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</si>
  <si>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</si>
  <si>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</si>
  <si>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</si>
  <si>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</si>
  <si>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</si>
  <si>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</si>
  <si>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</si>
  <si>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</si>
  <si>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</si>
  <si>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</si>
  <si>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</si>
  <si>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</si>
  <si>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</si>
  <si>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</si>
  <si>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</si>
  <si>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</si>
  <si>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</si>
  <si>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</si>
  <si>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</si>
  <si>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</si>
  <si>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</si>
  <si>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</si>
  <si>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</si>
  <si>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</si>
  <si>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</si>
  <si>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</si>
  <si>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</si>
  <si>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</si>
  <si>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</si>
  <si>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</si>
  <si>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</si>
  <si>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</si>
  <si>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</si>
  <si>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</si>
  <si>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</si>
  <si>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</si>
  <si>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</si>
  <si>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</si>
  <si>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</si>
  <si>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</si>
  <si>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</si>
  <si>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</si>
  <si>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</si>
  <si>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</si>
  <si>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</si>
  <si>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</si>
  <si>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</si>
  <si>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</si>
  <si>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</si>
  <si>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</si>
  <si>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</si>
  <si>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</si>
  <si>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</si>
  <si>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</si>
  <si>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</si>
  <si>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</si>
  <si>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</si>
  <si>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</si>
  <si>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</si>
  <si>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</si>
  <si>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</si>
  <si>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</si>
  <si>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</si>
  <si>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</si>
  <si>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</si>
  <si>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</si>
  <si>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</si>
  <si>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</si>
  <si>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</si>
  <si>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</si>
  <si>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</si>
  <si>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</si>
  <si>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</si>
  <si>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</si>
  <si>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</si>
  <si>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</si>
  <si>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</si>
  <si>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</si>
  <si>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</si>
  <si>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</si>
  <si>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</si>
  <si>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</si>
  <si>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</si>
  <si>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</si>
  <si>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</si>
  <si>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</si>
  <si>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</si>
  <si>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</si>
  <si>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</si>
  <si>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</si>
  <si>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</si>
  <si>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</si>
  <si>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</si>
  <si>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</si>
  <si>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</si>
  <si>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</si>
  <si>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</si>
  <si>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</si>
  <si>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</si>
  <si>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</si>
  <si>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</si>
  <si>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</si>
  <si>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</si>
  <si>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</si>
  <si>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</si>
  <si>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</si>
  <si>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</si>
  <si>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</si>
  <si>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</si>
  <si>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</si>
  <si>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</si>
  <si>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</si>
  <si>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</si>
  <si>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</si>
  <si>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</si>
  <si>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</si>
  <si>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</si>
  <si>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</si>
  <si>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</si>
  <si>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</si>
  <si>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</si>
  <si>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</si>
  <si>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</si>
  <si>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</si>
  <si>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</si>
  <si>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</si>
  <si>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</si>
  <si>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</si>
  <si>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</si>
  <si>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</si>
  <si>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</si>
  <si>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</si>
  <si>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</si>
  <si>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</si>
  <si>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</si>
  <si>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</si>
  <si>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</si>
  <si>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</si>
  <si>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</si>
  <si>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</si>
  <si>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</si>
  <si>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</si>
  <si>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</si>
  <si>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</si>
  <si>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</si>
  <si>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</si>
  <si>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</si>
  <si>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</si>
  <si>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</si>
  <si>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</si>
  <si>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</si>
  <si>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</si>
  <si>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</si>
  <si>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</si>
  <si>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</si>
  <si>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</si>
  <si>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</si>
  <si>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</si>
  <si>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</si>
  <si>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</si>
  <si>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</si>
  <si>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</si>
  <si>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</si>
  <si>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</si>
  <si>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</si>
  <si>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</si>
  <si>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</si>
  <si>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</si>
  <si>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</si>
  <si>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</si>
  <si>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</si>
  <si>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</si>
  <si>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</si>
  <si>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</si>
  <si>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</si>
  <si>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</si>
  <si>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</si>
  <si>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</si>
  <si>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</si>
  <si>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</si>
  <si>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</si>
  <si>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</si>
  <si>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</si>
  <si>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</si>
  <si>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</si>
  <si>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</si>
  <si>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</si>
  <si>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</si>
  <si>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</si>
  <si>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</si>
  <si>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</si>
  <si>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</si>
  <si>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</si>
  <si>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</si>
  <si>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</si>
  <si>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</si>
  <si>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</si>
  <si>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</si>
  <si>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</si>
  <si>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</si>
  <si>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</si>
  <si>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</si>
  <si>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</si>
  <si>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</si>
  <si>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</si>
  <si>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</si>
  <si>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</si>
  <si>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</si>
  <si>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</si>
  <si>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</si>
  <si>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</si>
  <si>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</si>
  <si>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</si>
  <si>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</si>
  <si>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</si>
  <si>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</si>
  <si>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</si>
  <si>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</si>
  <si>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</si>
  <si>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</si>
  <si>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</si>
  <si>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</si>
  <si>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</si>
  <si>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</si>
  <si>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</si>
  <si>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</si>
  <si>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</si>
  <si>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</si>
  <si>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</si>
  <si>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</si>
  <si>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</si>
  <si>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</si>
  <si>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</si>
  <si>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</si>
  <si>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</si>
  <si>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</si>
  <si>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</si>
  <si>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</si>
  <si>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</si>
  <si>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</si>
  <si>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</si>
  <si>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</si>
  <si>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</si>
  <si>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</si>
  <si>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</si>
  <si>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</si>
  <si>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</si>
  <si>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</si>
  <si>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</si>
  <si>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</si>
  <si>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</si>
  <si>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</si>
  <si>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</si>
  <si>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</si>
  <si>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</si>
  <si>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</si>
  <si>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</si>
  <si>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</si>
  <si>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</si>
  <si>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</si>
  <si>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</si>
  <si>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</si>
  <si>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</si>
  <si>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</si>
  <si>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</si>
  <si>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</si>
  <si>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</si>
  <si>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</si>
  <si>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</si>
  <si>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</si>
  <si>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</si>
  <si>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</si>
  <si>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</si>
  <si>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</si>
  <si>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</si>
  <si>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</si>
  <si>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</si>
  <si>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</si>
  <si>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</si>
  <si>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</si>
  <si>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</si>
  <si>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</si>
  <si>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</si>
  <si>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</si>
  <si>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</si>
  <si>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</si>
  <si>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</si>
  <si>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</si>
  <si>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</si>
  <si>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</si>
  <si>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</si>
  <si>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</si>
  <si>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</si>
  <si>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</si>
  <si>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</si>
  <si>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</si>
  <si>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</si>
  <si>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</si>
  <si>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</si>
  <si>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</si>
  <si>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</si>
  <si>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</si>
  <si>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</si>
  <si>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</si>
  <si>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</si>
  <si>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</si>
  <si>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</si>
  <si>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</si>
  <si>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</si>
  <si>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</si>
  <si>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</si>
  <si>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</si>
  <si>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</si>
  <si>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</si>
  <si>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</si>
  <si>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</si>
  <si>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</si>
  <si>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</si>
  <si>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</si>
  <si>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</si>
  <si>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</si>
  <si>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</si>
  <si>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</si>
  <si>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</si>
  <si>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</si>
  <si>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</si>
  <si>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</si>
  <si>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</si>
  <si>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</si>
  <si>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</si>
  <si>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</si>
  <si>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</si>
  <si>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</si>
  <si>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</si>
  <si>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</si>
  <si>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</si>
  <si>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</si>
  <si>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</si>
  <si>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</si>
  <si>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</si>
  <si>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</si>
  <si>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</si>
  <si>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</si>
  <si>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</si>
  <si>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</si>
  <si>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</si>
  <si>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</si>
  <si>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</si>
  <si>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</si>
  <si>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</si>
  <si>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</si>
  <si>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</si>
  <si>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</si>
  <si>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</si>
  <si>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</si>
  <si>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</si>
  <si>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</si>
  <si>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</si>
  <si>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</si>
  <si>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</si>
  <si>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</si>
  <si>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</si>
  <si>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</si>
  <si>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</si>
  <si>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</si>
  <si>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</si>
  <si>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</si>
  <si>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</si>
  <si>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</si>
  <si>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</si>
  <si>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</si>
  <si>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</si>
  <si>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</si>
  <si>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</si>
  <si>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</si>
  <si>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</si>
  <si>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</si>
  <si>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</si>
  <si>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</si>
  <si>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</si>
  <si>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</si>
  <si>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</si>
  <si>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</si>
  <si>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</si>
  <si>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</si>
  <si>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</si>
  <si>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</si>
  <si>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</si>
  <si>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</si>
  <si>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</si>
  <si>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</si>
  <si>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</si>
  <si>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</si>
  <si>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</si>
  <si>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</si>
  <si>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</si>
  <si>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</si>
  <si>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</si>
  <si>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</si>
  <si>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</si>
  <si>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</si>
  <si>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</si>
  <si>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</si>
  <si>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</si>
  <si>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</si>
  <si>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</si>
  <si>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</si>
  <si>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</si>
  <si>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</si>
  <si>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</si>
  <si>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</si>
  <si>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</si>
  <si>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</si>
  <si>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</si>
  <si>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</si>
  <si>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</si>
  <si>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</si>
  <si>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</si>
  <si>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</si>
  <si>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</si>
  <si>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</si>
  <si>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</si>
  <si>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</si>
  <si>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</si>
  <si>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</si>
  <si>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</si>
  <si>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</si>
  <si>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</si>
  <si>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</si>
  <si>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</si>
  <si>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</si>
  <si>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</si>
  <si>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</si>
  <si>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</si>
  <si>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</si>
  <si>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</si>
  <si>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</si>
  <si>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</si>
  <si>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</si>
  <si>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</si>
  <si>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</si>
  <si>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</si>
  <si>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</si>
  <si>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</si>
  <si>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</si>
  <si>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</si>
  <si>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</si>
  <si>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</si>
  <si>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</si>
  <si>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</si>
  <si>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</si>
  <si>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</si>
  <si>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</si>
  <si>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</si>
  <si>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</si>
  <si>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</si>
  <si>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</si>
  <si>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</si>
  <si>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</si>
  <si>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</si>
  <si>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</si>
  <si>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</si>
  <si>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</si>
  <si>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</si>
  <si>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</si>
  <si>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</si>
  <si>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</si>
  <si>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</si>
  <si>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</si>
  <si>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</si>
  <si>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</si>
  <si>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</si>
  <si>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</si>
  <si>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</si>
  <si>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</si>
  <si>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</si>
  <si>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</si>
  <si>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</si>
  <si>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</si>
  <si>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</si>
  <si>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</si>
  <si>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</si>
  <si>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</si>
  <si>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</si>
  <si>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</si>
  <si>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</si>
  <si>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</si>
  <si>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</si>
  <si>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</si>
  <si>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</si>
  <si>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</si>
  <si>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</si>
  <si>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</si>
  <si>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</si>
  <si>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</si>
  <si>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</si>
  <si>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</si>
  <si>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</si>
  <si>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</si>
  <si>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</si>
  <si>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</si>
  <si>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</si>
  <si>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</si>
  <si>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</si>
  <si>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</si>
  <si>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</si>
  <si>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</si>
  <si>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</si>
  <si>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</si>
  <si>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</si>
  <si>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</si>
  <si>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</si>
  <si>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</si>
  <si>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</si>
  <si>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</si>
  <si>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</si>
  <si>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</si>
  <si>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</si>
  <si>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</si>
  <si>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</si>
  <si>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</si>
  <si>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</si>
  <si>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</si>
  <si>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</si>
  <si>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</si>
  <si>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</si>
  <si>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</si>
  <si>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</si>
  <si>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</si>
  <si>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</si>
  <si>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</si>
  <si>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</si>
  <si>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</si>
  <si>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</si>
  <si>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</si>
  <si>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</si>
  <si>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</si>
  <si>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</si>
  <si>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</si>
  <si>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</si>
  <si>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</si>
  <si>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</si>
  <si>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</si>
  <si>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</si>
  <si>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</si>
  <si>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</si>
  <si>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</si>
  <si>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</si>
  <si>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</si>
  <si>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</si>
  <si>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</si>
  <si>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</si>
  <si>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</si>
  <si>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</si>
  <si>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</si>
  <si>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</si>
  <si>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</si>
  <si>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</si>
  <si>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</si>
  <si>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</si>
  <si>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</si>
  <si>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</si>
  <si>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</si>
  <si>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</si>
  <si>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</si>
  <si>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</si>
  <si>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</si>
  <si>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</si>
  <si>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</si>
  <si>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</si>
  <si>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</si>
  <si>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</si>
  <si>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</si>
  <si>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</si>
  <si>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</si>
  <si>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</si>
  <si>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</si>
  <si>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</si>
  <si>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</si>
  <si>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</si>
  <si>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</si>
  <si>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</si>
  <si>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</si>
  <si>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</si>
  <si>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</si>
  <si>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</si>
  <si>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</si>
  <si>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</si>
  <si>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</si>
  <si>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</si>
  <si>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</si>
  <si>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</si>
  <si>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</si>
  <si>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</si>
  <si>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</si>
  <si>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</si>
  <si>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</si>
  <si>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</si>
  <si>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</si>
  <si>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</si>
  <si>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</si>
  <si>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</si>
  <si>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</si>
  <si>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</si>
  <si>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</si>
  <si>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</si>
  <si>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</si>
  <si>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</si>
  <si>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</si>
  <si>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</si>
  <si>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</si>
  <si>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</si>
  <si>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</si>
  <si>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</si>
  <si>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</si>
  <si>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</si>
  <si>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</si>
  <si>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</si>
  <si>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</si>
  <si>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</si>
  <si>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</si>
  <si>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</si>
  <si>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</si>
  <si>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</si>
  <si>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</si>
  <si>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</si>
  <si>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</si>
  <si>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</si>
  <si>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</si>
  <si>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</si>
  <si>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</si>
  <si>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</si>
  <si>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</si>
  <si>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</si>
  <si>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</si>
  <si>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</si>
  <si>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</si>
  <si>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</si>
  <si>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</si>
  <si>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</si>
  <si>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</si>
  <si>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</si>
  <si>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</si>
  <si>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</si>
  <si>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</si>
  <si>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</si>
  <si>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</si>
  <si>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</si>
  <si>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</si>
  <si>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</si>
  <si>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</si>
  <si>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</si>
  <si>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</si>
  <si>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</si>
  <si>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</si>
  <si>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</si>
  <si>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</si>
  <si>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</si>
  <si>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</si>
  <si>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</si>
  <si>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</si>
  <si>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</si>
  <si>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</si>
  <si>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</si>
  <si>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</si>
  <si>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</si>
  <si>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</si>
  <si>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</si>
  <si>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</si>
  <si>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</si>
  <si>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</si>
  <si>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</si>
  <si>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</si>
  <si>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</si>
  <si>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</si>
  <si>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</si>
  <si>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</si>
  <si>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</si>
  <si>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</si>
  <si>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</si>
  <si>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</si>
  <si>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</si>
  <si>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</si>
  <si>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</si>
  <si>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</si>
  <si>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</si>
  <si>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</si>
  <si>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</si>
  <si>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</si>
  <si>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</si>
  <si>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</si>
  <si>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</si>
  <si>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</si>
  <si>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</si>
  <si>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</si>
  <si>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</si>
  <si>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</si>
  <si>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</si>
  <si>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</si>
  <si>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</si>
  <si>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</si>
  <si>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</si>
  <si>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</si>
  <si>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</si>
  <si>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</si>
  <si>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</si>
  <si>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</si>
  <si>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</si>
  <si>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</si>
  <si>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</si>
  <si>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</si>
  <si>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</si>
  <si>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</si>
  <si>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</si>
  <si>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</si>
  <si>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</si>
  <si>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</si>
  <si>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</si>
  <si>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</si>
  <si>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</si>
  <si>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</si>
  <si>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</si>
  <si>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</si>
  <si>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</si>
  <si>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</si>
  <si>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</si>
  <si>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</si>
  <si>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</si>
  <si>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</si>
  <si>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</si>
  <si>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</si>
  <si>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</si>
  <si>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</si>
  <si>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</si>
  <si>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</si>
  <si>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</si>
  <si>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</si>
  <si>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</si>
  <si>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</si>
  <si>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</si>
  <si>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</si>
  <si>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</si>
  <si>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</si>
  <si>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</si>
  <si>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</si>
  <si>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</si>
  <si>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</si>
  <si>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</si>
  <si>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</si>
  <si>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</si>
  <si>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</si>
  <si>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</si>
  <si>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</si>
  <si>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</si>
  <si>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</si>
  <si>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</si>
  <si>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</si>
  <si>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</si>
  <si>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</si>
  <si>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</si>
  <si>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</si>
  <si>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</si>
  <si>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</si>
  <si>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</si>
  <si>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</si>
  <si>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</si>
  <si>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</si>
  <si>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</si>
  <si>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</si>
  <si>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</si>
  <si>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</si>
  <si>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</si>
  <si>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</si>
  <si>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</si>
  <si>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</si>
  <si>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</si>
  <si>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</si>
  <si>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</si>
  <si>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</si>
  <si>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</si>
  <si>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</si>
  <si>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</si>
  <si>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</si>
  <si>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</si>
  <si>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</si>
  <si>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</si>
  <si>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</si>
  <si>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</si>
  <si>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</si>
  <si>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</si>
  <si>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</si>
  <si>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</si>
  <si>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</si>
  <si>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</si>
  <si>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</si>
  <si>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</si>
  <si>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</si>
  <si>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</si>
  <si>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</si>
  <si>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</si>
  <si>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</si>
  <si>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</si>
  <si>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</si>
  <si>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</si>
  <si>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</si>
  <si>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</si>
  <si>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</si>
  <si>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</si>
  <si>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</si>
  <si>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</si>
  <si>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</si>
  <si>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</si>
  <si>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</si>
  <si>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</si>
  <si>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</si>
  <si>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</si>
  <si>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</si>
  <si>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</si>
  <si>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</si>
  <si>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</si>
  <si>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</si>
  <si>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</si>
  <si>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</si>
  <si>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</si>
  <si>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</si>
  <si>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</si>
  <si>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</si>
  <si>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</si>
  <si>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</si>
  <si>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</si>
  <si>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</si>
  <si>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</si>
  <si>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</si>
  <si>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</si>
  <si>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</si>
  <si>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</si>
  <si>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</si>
  <si>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</si>
  <si>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</si>
  <si>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</si>
  <si>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</si>
  <si>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</si>
  <si>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</si>
  <si>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</si>
  <si>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</si>
  <si>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</si>
  <si>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</si>
  <si>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</si>
  <si>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</si>
  <si>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</si>
  <si>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</si>
  <si>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</si>
  <si>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</si>
  <si>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</si>
  <si>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</si>
  <si>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</si>
  <si>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</si>
  <si>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</si>
  <si>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</si>
  <si>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</si>
  <si>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</si>
  <si>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</si>
  <si>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</si>
  <si>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</si>
  <si>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</si>
  <si>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</si>
  <si>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</si>
  <si>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</si>
  <si>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</si>
  <si>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</si>
  <si>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</si>
  <si>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</si>
  <si>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</si>
  <si>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</si>
  <si>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</si>
  <si>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</si>
  <si>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</si>
  <si>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</si>
  <si>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</si>
  <si>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</si>
  <si>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</si>
  <si>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</si>
  <si>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</si>
  <si>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</si>
  <si>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</si>
  <si>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</si>
  <si>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</si>
  <si>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</si>
  <si>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</si>
  <si>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</si>
  <si>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</si>
  <si>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</si>
  <si>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</si>
  <si>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</si>
  <si>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</si>
  <si>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</si>
  <si>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</si>
  <si>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</si>
  <si>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</si>
  <si>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</si>
  <si>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</si>
  <si>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</si>
  <si>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</si>
  <si>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</si>
  <si>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</si>
  <si>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</si>
  <si>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</si>
  <si>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</si>
  <si>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</si>
  <si>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</si>
  <si>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</si>
  <si>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</si>
  <si>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</si>
  <si>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</si>
  <si>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</si>
  <si>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</si>
  <si>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</si>
  <si>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</si>
  <si>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</si>
  <si>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</si>
  <si>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</si>
  <si>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</si>
  <si>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</si>
  <si>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</si>
  <si>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</si>
  <si>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</si>
  <si>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</si>
  <si>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</si>
  <si>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</si>
  <si>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</si>
  <si>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</si>
  <si>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</si>
  <si>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</si>
  <si>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</si>
  <si>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</si>
  <si>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</si>
  <si>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</si>
  <si>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</si>
  <si>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</si>
  <si>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</si>
  <si>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</si>
  <si>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</si>
  <si>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</si>
  <si>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</si>
  <si>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</si>
  <si>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</si>
  <si>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</si>
  <si>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</si>
  <si>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</si>
  <si>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</si>
  <si>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</si>
  <si>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</si>
  <si>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</si>
  <si>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</si>
  <si>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</si>
  <si>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</si>
  <si>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</si>
  <si>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</si>
  <si>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</si>
  <si>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</si>
  <si>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</si>
  <si>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</si>
  <si>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</si>
  <si>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</si>
  <si>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</si>
  <si>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</si>
  <si>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</si>
  <si>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</si>
  <si>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</si>
  <si>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</si>
  <si>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</si>
  <si>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</si>
  <si>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</si>
  <si>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</si>
  <si>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</si>
  <si>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</si>
  <si>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</si>
  <si>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</si>
  <si>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</si>
  <si>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</si>
  <si>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</si>
  <si>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</si>
  <si>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</si>
  <si>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</si>
  <si>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</si>
  <si>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</si>
  <si>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</si>
  <si>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</si>
  <si>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</si>
  <si>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</si>
  <si>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</si>
  <si>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</si>
  <si>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</si>
  <si>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</si>
  <si>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</si>
  <si>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</si>
  <si>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</si>
  <si>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</si>
  <si>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</si>
  <si>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</si>
  <si>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</si>
  <si>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</si>
  <si>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</si>
  <si>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</si>
  <si>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</si>
  <si>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</si>
  <si>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</si>
  <si>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</si>
  <si>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</si>
  <si>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</si>
  <si>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</si>
  <si>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</si>
  <si>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</si>
  <si>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</si>
  <si>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</si>
  <si>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</si>
  <si>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</si>
  <si>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</si>
  <si>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</si>
  <si>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</si>
  <si>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</si>
  <si>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</si>
  <si>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</si>
  <si>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</si>
  <si>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</si>
  <si>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</si>
  <si>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</si>
  <si>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</si>
  <si>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</si>
  <si>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</si>
  <si>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</si>
  <si>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</si>
  <si>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</si>
  <si>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</si>
  <si>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</si>
  <si>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</si>
  <si>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</si>
  <si>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</si>
  <si>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</si>
  <si>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</si>
  <si>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</si>
  <si>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</si>
  <si>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</si>
  <si>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</si>
  <si>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</si>
  <si>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</si>
  <si>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</si>
  <si>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</si>
  <si>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</si>
  <si>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</si>
  <si>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</si>
  <si>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</si>
  <si>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</si>
  <si>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</si>
  <si>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</si>
  <si>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</si>
  <si>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</si>
  <si>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</si>
  <si>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</si>
  <si>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</si>
  <si>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</si>
  <si>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</si>
  <si>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</si>
  <si>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</si>
  <si>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</si>
  <si>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</si>
  <si>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</si>
  <si>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</si>
  <si>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</si>
  <si>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</si>
  <si>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</si>
  <si>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</si>
  <si>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</si>
  <si>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</si>
  <si>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</si>
  <si>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</si>
  <si>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</si>
  <si>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</si>
  <si>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</si>
  <si>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</si>
  <si>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</si>
  <si>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</si>
  <si>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</si>
  <si>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</si>
  <si>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</si>
  <si>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</si>
  <si>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</si>
  <si>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</si>
  <si>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</si>
  <si>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</si>
  <si>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</si>
  <si>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</si>
  <si>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</si>
  <si>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</si>
  <si>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</si>
  <si>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</si>
  <si>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</si>
  <si>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</si>
  <si>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</si>
  <si>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</si>
  <si>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</si>
  <si>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</si>
  <si>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</si>
  <si>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</si>
  <si>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</si>
  <si>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</si>
  <si>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</si>
  <si>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</si>
  <si>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</si>
  <si>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</si>
  <si>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</si>
  <si>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</si>
  <si>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</si>
  <si>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</si>
  <si>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</si>
  <si>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</si>
  <si>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</si>
  <si>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</si>
  <si>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</si>
  <si>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</si>
  <si>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</si>
  <si>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</si>
  <si>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</si>
  <si>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</si>
  <si>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</si>
  <si>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</si>
  <si>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</si>
  <si>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</si>
  <si>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</si>
  <si>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</si>
  <si>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</si>
  <si>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</si>
  <si>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</si>
  <si>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</si>
  <si>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</si>
  <si>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</si>
  <si>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</si>
  <si>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</si>
  <si>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</si>
  <si>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</si>
  <si>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</si>
  <si>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</si>
  <si>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</si>
  <si>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</si>
  <si>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</si>
  <si>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</si>
  <si>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</si>
  <si>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</si>
  <si>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</si>
  <si>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</si>
  <si>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</si>
  <si>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</si>
  <si>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</si>
  <si>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</si>
  <si>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</si>
  <si>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</si>
  <si>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</si>
  <si>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</si>
  <si>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</si>
  <si>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</si>
  <si>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</si>
  <si>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</si>
  <si>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</si>
  <si>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</si>
  <si>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</si>
  <si>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</si>
  <si>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</si>
  <si>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</si>
  <si>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</si>
  <si>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</si>
  <si>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</si>
  <si>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</si>
  <si>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</si>
  <si>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</si>
  <si>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</si>
  <si>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</si>
  <si>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</si>
  <si>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</si>
  <si>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</si>
  <si>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</si>
  <si>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</si>
  <si>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</si>
  <si>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</si>
  <si>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</si>
  <si>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</si>
  <si>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</si>
  <si>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</si>
  <si>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</si>
  <si>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</si>
  <si>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</si>
  <si>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</si>
  <si>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</si>
  <si>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</si>
  <si>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</si>
  <si>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</si>
  <si>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</si>
  <si>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</si>
  <si>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</si>
  <si>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</si>
  <si>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</si>
  <si>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</si>
  <si>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</si>
  <si>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</si>
  <si>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</si>
  <si>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</si>
  <si>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</si>
  <si>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</si>
  <si>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</si>
  <si>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</si>
  <si>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</si>
  <si>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</si>
  <si>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</si>
  <si>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</si>
  <si>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</si>
  <si>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</si>
  <si>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</si>
  <si>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</si>
  <si>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</si>
  <si>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</si>
  <si>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</si>
  <si>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</si>
  <si>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</si>
  <si>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</si>
  <si>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</si>
  <si>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</si>
  <si>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</si>
  <si>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</si>
  <si>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</si>
  <si>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</si>
  <si>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</si>
  <si>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</si>
  <si>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</si>
  <si>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</si>
  <si>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</si>
  <si>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</si>
  <si>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</si>
  <si>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</si>
  <si>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</si>
  <si>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</si>
  <si>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</si>
  <si>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</si>
  <si>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</si>
  <si>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</si>
  <si>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</si>
  <si>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</si>
  <si>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</si>
  <si>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</si>
  <si>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</si>
  <si>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</si>
  <si>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</si>
  <si>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</si>
  <si>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</si>
  <si>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</si>
  <si>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</si>
  <si>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</si>
  <si>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</si>
  <si>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</si>
  <si>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</si>
  <si>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</si>
  <si>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</si>
  <si>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</si>
  <si>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</si>
  <si>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</si>
  <si>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</si>
  <si>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</si>
  <si>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</si>
  <si>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</si>
  <si>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</si>
  <si>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</si>
  <si>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</si>
  <si>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</si>
  <si>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</si>
  <si>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</si>
  <si>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</si>
  <si>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</si>
  <si>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</si>
  <si>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</si>
  <si>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</si>
  <si>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</si>
  <si>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</si>
  <si>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</si>
  <si>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</si>
  <si>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</si>
  <si>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</si>
  <si>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</si>
  <si>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</si>
  <si>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</si>
  <si>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</si>
  <si>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</si>
  <si>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</si>
  <si>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</si>
  <si>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</si>
  <si>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</si>
  <si>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</si>
  <si>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</si>
  <si>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</si>
  <si>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</si>
  <si>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</si>
  <si>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</si>
  <si>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</si>
  <si>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</si>
  <si>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</si>
  <si>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</si>
  <si>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</si>
  <si>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</si>
  <si>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</si>
  <si>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</si>
  <si>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</si>
  <si>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</si>
  <si>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</si>
  <si>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</si>
  <si>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</si>
  <si>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</si>
  <si>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</si>
  <si>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</si>
  <si>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</si>
  <si>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</si>
  <si>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</si>
  <si>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</si>
  <si>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</si>
  <si>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</si>
  <si>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</si>
  <si>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</si>
  <si>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</si>
  <si>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</si>
  <si>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</si>
  <si>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</si>
  <si>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</si>
  <si>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</si>
  <si>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</si>
  <si>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</si>
  <si>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</si>
  <si>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</si>
  <si>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</si>
  <si>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</si>
  <si>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</si>
  <si>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</si>
  <si>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</si>
  <si>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</si>
  <si>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</si>
  <si>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</si>
  <si>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</si>
  <si>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</si>
  <si>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</si>
  <si>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</si>
  <si>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</si>
  <si>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</si>
  <si>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</si>
  <si>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</si>
  <si>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</si>
  <si>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</si>
  <si>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</si>
  <si>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</si>
  <si>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</si>
  <si>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</si>
  <si>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</si>
  <si>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</si>
  <si>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</si>
  <si>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</si>
  <si>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</si>
  <si>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</si>
  <si>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</si>
  <si>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</si>
  <si>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</si>
  <si>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</si>
  <si>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</si>
  <si>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</si>
  <si>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</si>
  <si>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</si>
  <si>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</si>
  <si>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</si>
  <si>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</si>
  <si>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</si>
  <si>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</si>
  <si>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</si>
  <si>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</si>
  <si>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</si>
  <si>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</si>
  <si>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</si>
  <si>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</si>
  <si>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</si>
  <si>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</si>
  <si>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</si>
  <si>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</si>
  <si>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</si>
  <si>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</si>
  <si>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</si>
  <si>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</si>
  <si>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</si>
  <si>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</si>
  <si>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</si>
  <si>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</si>
  <si>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</si>
  <si>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</si>
  <si>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</si>
  <si>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</si>
  <si>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</si>
  <si>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</si>
  <si>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</si>
  <si>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</si>
  <si>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</si>
  <si>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</si>
  <si>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</si>
  <si>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</si>
  <si>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</si>
  <si>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</si>
  <si>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</si>
  <si>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</si>
  <si>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</si>
  <si>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</si>
  <si>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</si>
  <si>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</si>
  <si>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</si>
  <si>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</si>
  <si>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</si>
  <si>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</si>
  <si>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</si>
  <si>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</si>
  <si>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</si>
  <si>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</si>
  <si>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</si>
  <si>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</si>
  <si>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</si>
  <si>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</si>
  <si>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</si>
  <si>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</si>
  <si>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</si>
  <si>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</si>
  <si>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</si>
  <si>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</si>
  <si>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</si>
  <si>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</si>
  <si>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</si>
  <si>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</si>
  <si>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</si>
  <si>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</si>
  <si>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</si>
  <si>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</si>
  <si>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</si>
  <si>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</si>
  <si>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</si>
  <si>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</si>
  <si>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</si>
  <si>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</si>
  <si>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</si>
  <si>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</si>
  <si>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</si>
  <si>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</si>
  <si>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</si>
  <si>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</si>
  <si>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</si>
  <si>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</si>
  <si>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</si>
  <si>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</si>
  <si>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</si>
  <si>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</si>
  <si>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</si>
  <si>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</si>
  <si>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</si>
  <si>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</si>
  <si>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</si>
  <si>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</si>
  <si>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</si>
  <si>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</si>
  <si>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</si>
  <si>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</si>
  <si>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</si>
  <si>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</si>
  <si>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</si>
  <si>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</si>
  <si>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</si>
  <si>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</si>
  <si>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</si>
  <si>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</si>
  <si>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</si>
  <si>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</si>
  <si>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</si>
  <si>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</si>
  <si>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</si>
  <si>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</si>
  <si>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</si>
  <si>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</si>
  <si>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</si>
  <si>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</si>
  <si>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</si>
  <si>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</si>
  <si>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</si>
  <si>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</si>
  <si>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</si>
  <si>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</si>
  <si>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</si>
  <si>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</si>
  <si>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</si>
  <si>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</si>
  <si>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</si>
  <si>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</si>
  <si>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</si>
  <si>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</si>
  <si>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</si>
  <si>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</si>
  <si>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</si>
  <si>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</si>
  <si>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</si>
  <si>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</si>
  <si>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</si>
  <si>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</si>
  <si>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</si>
  <si>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</si>
  <si>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</si>
  <si>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</si>
  <si>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</si>
  <si>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</si>
  <si>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</si>
  <si>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</si>
  <si>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</si>
  <si>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</si>
  <si>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</si>
  <si>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</si>
  <si>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</si>
  <si>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</si>
  <si>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</si>
  <si>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</si>
  <si>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</si>
  <si>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</si>
  <si>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</si>
  <si>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</si>
  <si>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</si>
  <si>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</si>
  <si>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</si>
  <si>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</si>
  <si>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</si>
  <si>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</si>
  <si>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</si>
  <si>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</si>
  <si>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</si>
  <si>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</si>
  <si>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</si>
  <si>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</si>
  <si>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</si>
  <si>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</si>
  <si>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</si>
  <si>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</si>
  <si>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</si>
  <si>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</si>
  <si>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</si>
  <si>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</si>
  <si>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</si>
  <si>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</si>
  <si>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</si>
  <si>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</si>
  <si>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</si>
  <si>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</si>
  <si>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</si>
  <si>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</si>
  <si>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</si>
  <si>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</si>
  <si>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</si>
  <si>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</si>
  <si>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</si>
  <si>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</si>
  <si>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</si>
  <si>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</si>
  <si>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</si>
  <si>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</si>
  <si>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</si>
  <si>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</si>
  <si>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</si>
  <si>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</si>
  <si>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</si>
  <si>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</si>
  <si>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</si>
  <si>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</si>
  <si>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</si>
  <si>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</si>
  <si>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</si>
  <si>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</si>
  <si>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</si>
  <si>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</si>
  <si>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</si>
  <si>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</si>
  <si>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</si>
  <si>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</si>
  <si>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</si>
  <si>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</si>
  <si>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</si>
  <si>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</si>
  <si>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</si>
  <si>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</si>
  <si>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</si>
  <si>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</si>
  <si>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</si>
  <si>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</si>
  <si>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</si>
  <si>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</si>
  <si>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</si>
  <si>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</si>
  <si>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</si>
  <si>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</si>
  <si>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</si>
  <si>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</si>
  <si>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</si>
  <si>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</si>
  <si>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</si>
  <si>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</si>
  <si>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</si>
  <si>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</si>
  <si>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</si>
  <si>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</si>
  <si>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</si>
  <si>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</si>
  <si>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</si>
  <si>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</si>
  <si>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</si>
  <si>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</si>
  <si>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</si>
  <si>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</si>
  <si>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</si>
  <si>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</si>
  <si>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</si>
  <si>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</si>
  <si>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</si>
  <si>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</si>
  <si>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</si>
  <si>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</si>
  <si>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</si>
  <si>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</si>
  <si>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</si>
  <si>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</si>
  <si>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</si>
  <si>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</si>
  <si>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</si>
  <si>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</si>
  <si>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</si>
  <si>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</si>
  <si>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</si>
  <si>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</si>
  <si>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</si>
  <si>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</si>
  <si>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</si>
  <si>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</si>
  <si>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</si>
  <si>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</si>
  <si>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</si>
  <si>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</si>
  <si>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</si>
  <si>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</si>
  <si>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</si>
  <si>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</si>
  <si>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</si>
  <si>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</si>
  <si>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</si>
  <si>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</si>
  <si>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</si>
  <si>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</si>
  <si>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</si>
  <si>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</si>
  <si>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</si>
  <si>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</si>
  <si>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</si>
  <si>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</si>
  <si>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</si>
  <si>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</si>
  <si>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</si>
  <si>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</si>
  <si>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</si>
  <si>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</si>
  <si>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</si>
  <si>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</si>
  <si>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</si>
  <si>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</si>
  <si>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</si>
  <si>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</si>
  <si>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</si>
  <si>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</si>
  <si>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</si>
  <si>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</si>
  <si>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</si>
  <si>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</si>
  <si>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</si>
  <si>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</si>
  <si>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</si>
  <si>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</si>
  <si>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</si>
  <si>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</si>
  <si>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</si>
  <si>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</si>
  <si>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</si>
  <si>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</si>
  <si>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</si>
  <si>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</si>
  <si>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</si>
  <si>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</si>
  <si>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</si>
  <si>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</si>
  <si>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</si>
  <si>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</si>
  <si>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</si>
  <si>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</si>
  <si>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</si>
  <si>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</si>
  <si>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</si>
  <si>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</si>
  <si>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</si>
  <si>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</si>
  <si>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</si>
  <si>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</si>
  <si>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</si>
  <si>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</si>
  <si>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</si>
  <si>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</si>
  <si>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</si>
  <si>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</si>
  <si>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</si>
  <si>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</si>
  <si>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</si>
  <si>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</si>
  <si>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</si>
  <si>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</si>
  <si>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</si>
  <si>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</si>
  <si>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</si>
  <si>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</si>
  <si>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</si>
  <si>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</si>
  <si>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</si>
  <si>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</si>
  <si>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</si>
  <si>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</si>
  <si>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</si>
  <si>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</si>
  <si>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</si>
  <si>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</si>
  <si>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</si>
  <si>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</si>
  <si>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</si>
  <si>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</si>
  <si>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</si>
  <si>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</si>
  <si>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</si>
  <si>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</si>
  <si>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</si>
  <si>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</si>
  <si>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</si>
  <si>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</si>
  <si>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</si>
  <si>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</si>
  <si>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</si>
  <si>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</si>
  <si>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</si>
  <si>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</si>
  <si>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</si>
  <si>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</si>
  <si>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</si>
  <si>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</si>
  <si>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</si>
  <si>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</si>
  <si>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</si>
  <si>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</si>
  <si>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</si>
  <si>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</si>
  <si>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</si>
  <si>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</si>
  <si>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</si>
  <si>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</si>
  <si>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</si>
  <si>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</si>
  <si>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</si>
  <si>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</si>
  <si>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</si>
  <si>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</si>
  <si>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</si>
  <si>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</si>
  <si>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</si>
  <si>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</si>
  <si>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</si>
  <si>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</si>
  <si>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</si>
  <si>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</si>
  <si>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</si>
  <si>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</si>
  <si>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</si>
  <si>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</si>
  <si>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</si>
  <si>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</si>
  <si>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</si>
  <si>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</si>
  <si>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</si>
  <si>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</si>
  <si>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</si>
  <si>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</si>
  <si>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</si>
  <si>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</si>
  <si>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</si>
  <si>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</si>
  <si>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</si>
  <si>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</si>
  <si>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</si>
  <si>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</si>
  <si>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</si>
  <si>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</si>
  <si>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</si>
  <si>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</si>
  <si>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</si>
  <si>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</si>
  <si>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</si>
  <si>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</si>
  <si>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</si>
  <si>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</si>
  <si>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</si>
  <si>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</si>
  <si>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</si>
  <si>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</si>
  <si>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</si>
  <si>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</si>
  <si>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</si>
  <si>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</si>
  <si>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</si>
  <si>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</si>
  <si>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</si>
  <si>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</si>
  <si>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</si>
  <si>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</si>
  <si>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</si>
  <si>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</si>
  <si>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</si>
  <si>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</si>
  <si>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</si>
  <si>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</si>
  <si>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</si>
  <si>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</si>
  <si>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</si>
  <si>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</si>
  <si>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</si>
  <si>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</si>
  <si>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</si>
  <si>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</si>
  <si>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</si>
  <si>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</si>
  <si>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</si>
  <si>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</si>
  <si>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</si>
  <si>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</si>
  <si>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</si>
  <si>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</si>
  <si>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</si>
  <si>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</si>
  <si>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</si>
  <si>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</si>
  <si>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</si>
  <si>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</si>
  <si>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</si>
  <si>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</si>
  <si>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</si>
  <si>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</si>
  <si>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</si>
  <si>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</si>
  <si>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</si>
  <si>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</si>
  <si>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</si>
  <si>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</si>
  <si>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</si>
  <si>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</si>
  <si>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</si>
  <si>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</si>
  <si>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</si>
  <si>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</si>
  <si>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</si>
  <si>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</si>
  <si>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</si>
  <si>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</si>
  <si>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</si>
  <si>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</si>
  <si>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</si>
  <si>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</si>
  <si>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</si>
  <si>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</si>
  <si>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</si>
  <si>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</si>
  <si>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</si>
  <si>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</si>
  <si>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</si>
  <si>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</si>
  <si>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</si>
  <si>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</si>
  <si>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</si>
  <si>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</si>
  <si>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</si>
  <si>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</si>
  <si>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</si>
  <si>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</si>
  <si>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</si>
  <si>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</si>
  <si>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</si>
  <si>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</si>
  <si>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</si>
  <si>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</si>
  <si>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</si>
  <si>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</si>
  <si>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</si>
  <si>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</si>
  <si>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</si>
  <si>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</si>
  <si>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</si>
  <si>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</si>
  <si>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</si>
  <si>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</si>
  <si>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</si>
  <si>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</si>
  <si>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</si>
  <si>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</si>
  <si>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</si>
  <si>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</si>
  <si>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</si>
  <si>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</si>
  <si>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</si>
  <si>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</si>
  <si>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</si>
  <si>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</si>
  <si>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</si>
  <si>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</si>
  <si>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</si>
  <si>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</si>
  <si>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</si>
  <si>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</si>
  <si>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</si>
  <si>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</si>
  <si>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</si>
  <si>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</si>
  <si>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</si>
  <si>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</si>
  <si>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</si>
  <si>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</si>
  <si>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</si>
  <si>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</si>
  <si>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</si>
  <si>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</si>
  <si>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</si>
  <si>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</si>
  <si>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</si>
  <si>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</si>
  <si>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</si>
  <si>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</si>
  <si>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</si>
  <si>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</si>
  <si>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</si>
  <si>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</si>
  <si>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</si>
  <si>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</si>
  <si>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</si>
  <si>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</si>
  <si>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</si>
  <si>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</si>
  <si>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</si>
  <si>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</si>
  <si>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</si>
  <si>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</si>
  <si>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</si>
  <si>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</si>
  <si>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</si>
  <si>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</si>
  <si>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</si>
  <si>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</si>
  <si>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</si>
  <si>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</si>
  <si>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</si>
  <si>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</si>
  <si>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</si>
  <si>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</si>
  <si>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</si>
  <si>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</si>
  <si>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</si>
  <si>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</si>
  <si>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</si>
  <si>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</si>
  <si>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</si>
  <si>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</si>
  <si>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</si>
  <si>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</si>
  <si>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</si>
  <si>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</si>
  <si>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</si>
  <si>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</si>
  <si>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</si>
  <si>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</si>
  <si>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</si>
  <si>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</si>
  <si>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</si>
  <si>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</si>
  <si>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</si>
  <si>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</si>
  <si>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</si>
  <si>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</si>
  <si>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</si>
  <si>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</si>
  <si>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</si>
  <si>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</si>
  <si>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</si>
  <si>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</si>
  <si>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</si>
  <si>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</si>
  <si>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</si>
  <si>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</si>
  <si>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</si>
  <si>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</si>
  <si>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</si>
  <si>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</si>
  <si>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</si>
  <si>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</si>
  <si>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</si>
  <si>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</si>
  <si>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</si>
  <si>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</si>
  <si>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</si>
  <si>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</si>
  <si>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</si>
  <si>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</si>
  <si>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</si>
  <si>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</si>
  <si>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</si>
  <si>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</si>
  <si>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</si>
  <si>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</si>
  <si>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</si>
  <si>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</si>
  <si>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</si>
  <si>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</si>
  <si>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</si>
  <si>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</si>
  <si>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</si>
  <si>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</si>
  <si>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</si>
  <si>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</si>
  <si>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</si>
  <si>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</si>
  <si>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</si>
  <si>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</si>
  <si>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</si>
  <si>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</si>
  <si>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</si>
  <si>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</si>
  <si>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</si>
  <si>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</si>
  <si>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</si>
  <si>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</si>
  <si>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</si>
  <si>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</si>
  <si>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</si>
  <si>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</si>
  <si>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</si>
  <si>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</si>
  <si>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</si>
  <si>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</si>
  <si>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</si>
  <si>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</si>
  <si>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</si>
  <si>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</si>
  <si>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</si>
  <si>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</si>
  <si>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</si>
  <si>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</si>
  <si>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</si>
  <si>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</si>
  <si>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</si>
  <si>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</si>
  <si>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</si>
  <si>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</si>
  <si>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</si>
  <si>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</si>
  <si>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</si>
  <si>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</si>
  <si>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</si>
  <si>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</si>
  <si>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</si>
  <si>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</si>
  <si>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</si>
  <si>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</si>
  <si>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</si>
  <si>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</si>
  <si>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</si>
  <si>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</si>
  <si>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</si>
  <si>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</si>
  <si>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</si>
  <si>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</si>
  <si>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</si>
  <si>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</si>
  <si>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</si>
  <si>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</si>
  <si>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</si>
  <si>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</si>
  <si>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</si>
  <si>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</si>
  <si>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</si>
  <si>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</si>
  <si>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</si>
  <si>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</si>
  <si>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</si>
  <si>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</si>
  <si>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</si>
  <si>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</si>
  <si>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</si>
  <si>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</si>
  <si>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</si>
  <si>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</si>
  <si>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</si>
  <si>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</si>
  <si>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</si>
  <si>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</si>
  <si>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</si>
  <si>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</si>
  <si>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</si>
  <si>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</si>
  <si>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</si>
  <si>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</si>
  <si>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</si>
  <si>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</si>
  <si>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</si>
  <si>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</si>
  <si>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</si>
  <si>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</si>
  <si>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</si>
  <si>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</si>
  <si>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</si>
  <si>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</si>
  <si>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</si>
  <si>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</si>
  <si>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</si>
  <si>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</si>
  <si>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</si>
  <si>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</si>
  <si>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</si>
  <si>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</si>
  <si>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</si>
  <si>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</si>
  <si>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</si>
  <si>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</si>
  <si>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</si>
  <si>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</si>
  <si>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</si>
  <si>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</si>
  <si>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</si>
  <si>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</si>
  <si>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</si>
  <si>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</si>
  <si>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</si>
  <si>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</si>
  <si>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</si>
  <si>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</si>
  <si>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</si>
  <si>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</si>
  <si>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</si>
  <si>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</si>
  <si>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</si>
  <si>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</si>
  <si>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</si>
  <si>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</si>
  <si>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</si>
  <si>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</si>
  <si>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</si>
  <si>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</si>
  <si>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</si>
  <si>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</si>
  <si>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</si>
  <si>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</si>
  <si>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</si>
  <si>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</si>
  <si>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</si>
  <si>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</si>
  <si>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</si>
  <si>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</si>
  <si>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</si>
  <si>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</si>
  <si>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</si>
  <si>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</si>
  <si>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</si>
  <si>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</si>
  <si>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</si>
  <si>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</si>
  <si>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</si>
  <si>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</si>
  <si>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</si>
  <si>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</si>
  <si>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</si>
  <si>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</si>
  <si>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</si>
  <si>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</si>
  <si>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</si>
  <si>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</si>
  <si>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</si>
  <si>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</si>
  <si>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</si>
  <si>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</si>
  <si>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</si>
  <si>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</si>
  <si>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</si>
  <si>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</si>
  <si>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</si>
  <si>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</si>
  <si>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</si>
  <si>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</si>
  <si>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</si>
  <si>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</si>
  <si>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</si>
  <si>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</si>
  <si>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</si>
  <si>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</si>
  <si>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</si>
  <si>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</si>
  <si>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</si>
  <si>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</si>
  <si>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</si>
  <si>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</si>
  <si>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</si>
  <si>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</si>
  <si>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</si>
  <si>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</si>
  <si>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</si>
  <si>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</si>
  <si>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</si>
  <si>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</si>
  <si>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</si>
  <si>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</si>
  <si>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</si>
  <si>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</si>
  <si>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</si>
  <si>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</si>
  <si>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</si>
  <si>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</si>
  <si>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</si>
  <si>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</si>
  <si>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</si>
  <si>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</si>
  <si>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</si>
  <si>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</si>
  <si>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</si>
  <si>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</si>
  <si>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</si>
  <si>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</si>
  <si>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</si>
  <si>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</si>
  <si>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</si>
  <si>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</si>
  <si>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</si>
  <si>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</si>
  <si>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</si>
  <si>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</si>
  <si>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</si>
  <si>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</si>
  <si>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</si>
  <si>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</si>
  <si>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</si>
  <si>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</si>
  <si>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</si>
  <si>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</si>
  <si>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</si>
  <si>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</si>
  <si>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</si>
  <si>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</si>
  <si>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</si>
  <si>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</si>
  <si>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</si>
  <si>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</si>
  <si>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</si>
  <si>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</si>
  <si>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</si>
  <si>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</si>
  <si>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</si>
  <si>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</si>
  <si>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</si>
  <si>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</si>
  <si>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</si>
  <si>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</si>
  <si>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</si>
  <si>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</si>
  <si>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</si>
  <si>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</si>
  <si>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</si>
  <si>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</si>
  <si>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</si>
  <si>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</si>
  <si>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</si>
  <si>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</si>
  <si>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</si>
  <si>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</si>
  <si>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</si>
  <si>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</si>
  <si>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</si>
  <si>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</si>
  <si>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</si>
  <si>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</si>
  <si>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</si>
  <si>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</si>
  <si>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</si>
  <si>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</si>
  <si>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</si>
  <si>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</si>
  <si>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</si>
  <si>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</si>
  <si>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</si>
  <si>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</si>
  <si>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</si>
  <si>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</si>
  <si>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</si>
  <si>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</si>
  <si>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</si>
  <si>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</si>
  <si>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</si>
  <si>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</si>
  <si>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</si>
  <si>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</si>
  <si>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</si>
  <si>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</si>
  <si>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</si>
  <si>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</si>
  <si>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</si>
  <si>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</si>
  <si>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</si>
  <si>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</si>
  <si>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</si>
  <si>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</si>
  <si>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</si>
  <si>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</si>
  <si>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</si>
  <si>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</si>
  <si>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</si>
  <si>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</si>
  <si>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</si>
  <si>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</si>
  <si>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</si>
  <si>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</si>
  <si>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</si>
  <si>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</si>
  <si>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</si>
  <si>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</si>
  <si>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</si>
  <si>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</si>
  <si>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</si>
  <si>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</si>
  <si>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</si>
  <si>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</si>
  <si>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</si>
  <si>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</si>
  <si>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</si>
  <si>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</si>
  <si>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</si>
  <si>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</si>
  <si>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</si>
  <si>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</si>
  <si>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</si>
  <si>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</si>
  <si>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</si>
  <si>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</si>
  <si>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</si>
  <si>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</si>
  <si>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</si>
  <si>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</si>
  <si>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</si>
  <si>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</si>
  <si>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</si>
  <si>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</si>
  <si>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</si>
  <si>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</si>
  <si>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</si>
  <si>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</si>
  <si>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</si>
  <si>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</si>
  <si>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</si>
  <si>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</si>
  <si>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</si>
  <si>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</si>
  <si>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</si>
  <si>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</si>
  <si>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</si>
  <si>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</si>
  <si>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</si>
  <si>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</si>
  <si>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</si>
  <si>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</si>
  <si>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</si>
  <si>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</si>
  <si>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</si>
  <si>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</si>
  <si>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</si>
  <si>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</si>
  <si>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</si>
  <si>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</si>
  <si>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</si>
  <si>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</si>
  <si>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</si>
  <si>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</si>
  <si>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</si>
  <si>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</si>
  <si>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</si>
  <si>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</si>
  <si>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</si>
  <si>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</si>
  <si>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</si>
  <si>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</si>
  <si>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</si>
  <si>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</si>
  <si>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</si>
  <si>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</si>
  <si>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</si>
  <si>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</si>
  <si>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</si>
  <si>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</si>
  <si>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</si>
  <si>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</si>
  <si>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</si>
  <si>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</si>
  <si>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</si>
  <si>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</si>
  <si>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</si>
  <si>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</si>
  <si>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</si>
  <si>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</si>
  <si>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</si>
  <si>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</si>
  <si>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</si>
  <si>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</si>
  <si>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</si>
  <si>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</si>
  <si>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</si>
  <si>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</si>
  <si>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</si>
  <si>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</si>
  <si>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</si>
  <si>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</si>
  <si>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</si>
  <si>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</si>
  <si>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</si>
  <si>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</si>
  <si>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</si>
  <si>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</si>
  <si>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</si>
  <si>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</si>
  <si>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</si>
  <si>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</si>
  <si>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</si>
  <si>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</si>
  <si>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</si>
  <si>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</si>
  <si>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</si>
  <si>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</si>
  <si>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</si>
  <si>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</si>
  <si>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</si>
  <si>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</si>
  <si>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</si>
  <si>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</si>
  <si>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</si>
  <si>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</si>
  <si>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</si>
  <si>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</si>
  <si>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</si>
  <si>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</si>
  <si>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</si>
  <si>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</si>
  <si>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</si>
  <si>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</si>
  <si>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</si>
  <si>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</si>
  <si>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</si>
  <si>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</si>
  <si>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</si>
  <si>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</si>
  <si>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</si>
  <si>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</si>
  <si>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</si>
  <si>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</si>
  <si>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</si>
  <si>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</si>
  <si>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</si>
  <si>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</si>
  <si>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</si>
  <si>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</si>
  <si>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</si>
  <si>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</si>
  <si>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</si>
  <si>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</si>
  <si>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</si>
  <si>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</si>
  <si>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</si>
  <si>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</si>
  <si>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</si>
  <si>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</si>
  <si>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</si>
  <si>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</si>
  <si>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</si>
  <si>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</si>
  <si>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</si>
  <si>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</si>
  <si>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</si>
  <si>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</si>
  <si>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</si>
  <si>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</si>
  <si>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</si>
  <si>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</si>
  <si>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</si>
  <si>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</si>
  <si>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</si>
  <si>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</si>
  <si>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</si>
  <si>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</si>
  <si>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</si>
  <si>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</si>
  <si>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</si>
  <si>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</si>
  <si>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</si>
  <si>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</si>
  <si>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</si>
  <si>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</si>
  <si>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</si>
  <si>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</si>
  <si>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</si>
  <si>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</si>
  <si>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</si>
  <si>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</si>
  <si>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</si>
  <si>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</si>
  <si>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</si>
  <si>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</si>
  <si>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</si>
  <si>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</si>
  <si>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</si>
  <si>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</si>
  <si>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</si>
  <si>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</si>
  <si>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</si>
  <si>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</si>
  <si>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</si>
  <si>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</si>
  <si>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</si>
  <si>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</si>
  <si>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</si>
  <si>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</si>
  <si>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</si>
  <si>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</si>
  <si>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</si>
  <si>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</si>
  <si>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</si>
  <si>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</si>
  <si>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</si>
  <si>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</si>
  <si>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</si>
  <si>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</si>
  <si>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</si>
  <si>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</si>
  <si>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</si>
  <si>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</si>
  <si>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</si>
  <si>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</si>
  <si>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</si>
  <si>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</si>
  <si>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</si>
  <si>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</si>
  <si>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</si>
  <si>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</si>
  <si>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</si>
  <si>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</si>
  <si>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</si>
  <si>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</si>
  <si>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</si>
  <si>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</si>
  <si>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</si>
  <si>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</si>
  <si>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</si>
  <si>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</si>
  <si>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</si>
  <si>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</si>
  <si>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</si>
  <si>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</si>
  <si>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</si>
  <si>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</si>
  <si>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</si>
  <si>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</si>
  <si>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</si>
  <si>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</si>
  <si>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</si>
  <si>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</si>
  <si>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</si>
  <si>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</si>
  <si>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</si>
  <si>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</si>
  <si>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</si>
  <si>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</si>
  <si>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</si>
  <si>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</si>
  <si>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</si>
  <si>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</si>
  <si>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</si>
  <si>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</si>
  <si>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</si>
  <si>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</si>
  <si>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</si>
  <si>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</si>
  <si>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</si>
  <si>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</si>
  <si>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</si>
  <si>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</si>
  <si>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</si>
  <si>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</si>
  <si>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</si>
  <si>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</si>
  <si>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</si>
  <si>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</si>
  <si>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</si>
  <si>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</si>
  <si>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</si>
  <si>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</si>
  <si>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</si>
  <si>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</si>
  <si>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</si>
  <si>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</si>
  <si>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</si>
  <si>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</si>
  <si>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</si>
  <si>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</si>
  <si>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</si>
  <si>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</si>
  <si>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</si>
  <si>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</si>
  <si>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</si>
  <si>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</si>
  <si>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</si>
  <si>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</si>
  <si>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</si>
  <si>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</si>
  <si>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</si>
  <si>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</si>
  <si>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</si>
  <si>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</si>
  <si>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</si>
  <si>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</si>
  <si>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</si>
  <si>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</si>
  <si>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</si>
  <si>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</si>
  <si>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</si>
  <si>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</si>
  <si>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</si>
  <si>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</si>
  <si>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</si>
  <si>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</si>
  <si>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</si>
  <si>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</si>
  <si>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</si>
  <si>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</si>
  <si>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</si>
  <si>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</si>
  <si>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</si>
  <si>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</si>
  <si>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</si>
  <si>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</si>
  <si>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</si>
  <si>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</si>
  <si>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</si>
  <si>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</si>
  <si>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</si>
  <si>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</si>
  <si>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</si>
  <si>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</si>
  <si>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</si>
  <si>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</si>
  <si>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</si>
  <si>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</si>
  <si>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</si>
  <si>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</si>
  <si>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</si>
  <si>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</si>
  <si>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</si>
  <si>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</si>
  <si>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</si>
  <si>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</si>
  <si>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</si>
  <si>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</si>
  <si>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</si>
  <si>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</si>
  <si>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</si>
  <si>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</si>
  <si>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</si>
  <si>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</si>
  <si>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</si>
  <si>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</si>
  <si>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</si>
  <si>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</si>
  <si>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</si>
  <si>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</si>
  <si>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</si>
  <si>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</si>
  <si>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</si>
  <si>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</si>
  <si>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</si>
  <si>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</si>
  <si>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</si>
  <si>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</si>
  <si>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</si>
  <si>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</si>
  <si>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</si>
  <si>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</si>
  <si>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</si>
  <si>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</si>
  <si>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</si>
  <si>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</si>
  <si>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</si>
  <si>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</si>
  <si>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</si>
  <si>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</si>
  <si>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</si>
  <si>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</si>
  <si>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</si>
  <si>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</si>
  <si>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</si>
  <si>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</si>
  <si>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</si>
  <si>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</si>
  <si>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</si>
  <si>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</si>
  <si>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</si>
  <si>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</si>
  <si>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</si>
  <si>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</si>
  <si>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</si>
  <si>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</si>
  <si>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</si>
  <si>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</si>
  <si>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</si>
  <si>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</si>
  <si>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</si>
  <si>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</si>
  <si>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</si>
  <si>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</si>
  <si>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</si>
  <si>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</si>
  <si>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</si>
  <si>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</si>
  <si>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</si>
  <si>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</si>
  <si>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</si>
  <si>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</si>
  <si>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</si>
  <si>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</si>
  <si>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</si>
  <si>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</si>
  <si>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</si>
  <si>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</si>
  <si>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</si>
  <si>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</si>
  <si>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</si>
  <si>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</si>
  <si>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</si>
  <si>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</si>
  <si>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</si>
  <si>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</si>
  <si>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</si>
  <si>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</si>
  <si>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</si>
  <si>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</si>
  <si>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</si>
  <si>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</si>
  <si>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</si>
  <si>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</si>
  <si>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</si>
  <si>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</si>
  <si>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</si>
  <si>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</si>
  <si>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</si>
  <si>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</si>
  <si>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</si>
  <si>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</si>
  <si>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</si>
  <si>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</si>
  <si>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</si>
  <si>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</si>
  <si>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</si>
  <si>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</si>
  <si>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</si>
  <si>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</si>
  <si>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</si>
  <si>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</si>
  <si>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</si>
  <si>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</si>
  <si>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</si>
  <si>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</si>
  <si>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</si>
  <si>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</si>
  <si>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</si>
  <si>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</si>
  <si>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</si>
  <si>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</si>
  <si>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</si>
  <si>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</si>
  <si>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</si>
  <si>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</si>
  <si>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</si>
  <si>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</si>
  <si>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</si>
  <si>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</si>
  <si>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</si>
  <si>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</si>
  <si>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</si>
  <si>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</si>
  <si>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</si>
  <si>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</si>
  <si>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</si>
  <si>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</si>
  <si>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</si>
  <si>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</si>
  <si>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</si>
  <si>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</si>
  <si>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</si>
  <si>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</si>
  <si>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</si>
  <si>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</si>
  <si>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</si>
  <si>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</si>
  <si>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</si>
  <si>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</si>
  <si>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</si>
  <si>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</si>
  <si>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</si>
  <si>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</si>
  <si>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</si>
  <si>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</si>
  <si>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</si>
  <si>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</si>
  <si>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</si>
  <si>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</si>
  <si>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</si>
  <si>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</si>
  <si>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</si>
  <si>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</si>
  <si>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</si>
  <si>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</si>
  <si>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</si>
  <si>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</si>
  <si>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</si>
  <si>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</si>
  <si>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</si>
  <si>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</si>
  <si>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</si>
  <si>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</si>
  <si>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</si>
  <si>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</si>
  <si>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</si>
  <si>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</si>
  <si>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</si>
  <si>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</si>
  <si>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</si>
  <si>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</si>
  <si>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</si>
  <si>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</si>
  <si>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</si>
  <si>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</si>
  <si>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</si>
  <si>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</si>
  <si>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</si>
  <si>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</si>
  <si>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</si>
  <si>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</si>
  <si>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</si>
  <si>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</si>
  <si>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</si>
  <si>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</si>
  <si>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</si>
  <si>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</si>
  <si>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</si>
  <si>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</si>
  <si>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</si>
  <si>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</si>
  <si>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</si>
  <si>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</si>
  <si>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</si>
  <si>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</si>
  <si>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</si>
  <si>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</si>
  <si>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</si>
  <si>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</si>
  <si>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</si>
  <si>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</si>
  <si>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</si>
  <si>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</si>
  <si>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</si>
  <si>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</si>
  <si>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</si>
  <si>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</si>
  <si>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</si>
  <si>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</si>
  <si>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</si>
  <si>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</si>
  <si>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</si>
  <si>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</si>
  <si>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</si>
  <si>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</si>
  <si>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</si>
  <si>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</si>
  <si>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</si>
  <si>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</si>
  <si>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</si>
  <si>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</si>
  <si>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</si>
  <si>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</si>
  <si>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</si>
  <si>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</si>
  <si>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</si>
  <si>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</si>
  <si>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</si>
  <si>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</si>
  <si>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</si>
  <si>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</si>
  <si>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</si>
  <si>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</si>
  <si>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</si>
  <si>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</si>
  <si>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</si>
  <si>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</si>
  <si>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</si>
  <si>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</si>
  <si>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</si>
  <si>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</si>
  <si>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</si>
  <si>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</si>
  <si>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</si>
  <si>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</si>
  <si>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</si>
  <si>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</si>
  <si>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</si>
  <si>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</si>
  <si>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</si>
  <si>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</si>
  <si>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</si>
  <si>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</si>
  <si>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</si>
  <si>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</si>
  <si>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</si>
  <si>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</si>
  <si>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</si>
  <si>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</si>
  <si>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</si>
  <si>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</si>
  <si>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</si>
  <si>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</si>
  <si>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</si>
  <si>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</si>
  <si>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</si>
  <si>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</si>
  <si>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</si>
  <si>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</si>
  <si>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</si>
  <si>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</si>
  <si>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</si>
  <si>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</si>
  <si>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</si>
  <si>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</si>
  <si>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</si>
  <si>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</si>
  <si>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</si>
  <si>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</si>
  <si>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</si>
  <si>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</si>
  <si>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</si>
  <si>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</si>
  <si>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</si>
  <si>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</si>
  <si>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</si>
  <si>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</si>
  <si>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</si>
  <si>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</si>
  <si>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</si>
  <si>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</si>
  <si>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</si>
  <si>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</si>
  <si>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</si>
  <si>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</si>
  <si>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</si>
  <si>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</si>
  <si>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</si>
  <si>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</si>
  <si>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</si>
  <si>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</si>
  <si>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</si>
  <si>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</si>
  <si>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</si>
  <si>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</si>
  <si>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</si>
  <si>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</si>
  <si>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</si>
  <si>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</si>
  <si>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</si>
  <si>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</si>
  <si>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</si>
  <si>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</si>
  <si>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</si>
  <si>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</si>
  <si>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</si>
  <si>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</si>
  <si>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</si>
  <si>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</si>
  <si>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</si>
  <si>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</si>
  <si>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</si>
  <si>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</si>
  <si>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</si>
  <si>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</si>
  <si>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</si>
  <si>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</si>
  <si>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</si>
  <si>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</si>
  <si>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</si>
  <si>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</si>
  <si>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</si>
  <si>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</si>
  <si>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</si>
  <si>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</si>
  <si>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</si>
  <si>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</si>
  <si>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</si>
  <si>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</si>
  <si>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</si>
  <si>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</si>
  <si>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</si>
  <si>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</si>
  <si>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</si>
  <si>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</si>
  <si>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</si>
  <si>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</si>
  <si>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</si>
  <si>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</si>
  <si>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</si>
  <si>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</si>
  <si>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</si>
  <si>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</si>
  <si>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</si>
  <si>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</si>
  <si>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</si>
  <si>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</si>
  <si>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</si>
  <si>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</si>
  <si>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</si>
  <si>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</si>
  <si>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</si>
  <si>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</si>
  <si>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</si>
  <si>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</si>
  <si>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</si>
  <si>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</si>
  <si>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</si>
  <si>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</si>
  <si>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</si>
  <si>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</si>
  <si>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</si>
  <si>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</si>
  <si>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</si>
  <si>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</si>
  <si>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</si>
  <si>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</si>
  <si>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</si>
  <si>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</si>
  <si>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</si>
  <si>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</si>
  <si>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</si>
  <si>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</si>
  <si>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</si>
  <si>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</si>
  <si>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</si>
  <si>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</si>
  <si>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</si>
  <si>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</si>
  <si>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</si>
  <si>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</si>
  <si>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</si>
  <si>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</si>
  <si>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</si>
  <si>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</si>
  <si>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</si>
  <si>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</si>
  <si>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</si>
  <si>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</si>
  <si>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</si>
  <si>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</si>
  <si>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</si>
  <si>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</si>
  <si>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</si>
  <si>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</si>
  <si>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</si>
  <si>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</si>
  <si>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</si>
  <si>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</si>
  <si>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</si>
  <si>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</si>
  <si>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</si>
  <si>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</si>
  <si>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</si>
  <si>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</si>
  <si>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</si>
  <si>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</si>
  <si>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</si>
  <si>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</si>
  <si>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</si>
  <si>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</si>
  <si>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</si>
  <si>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</si>
  <si>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</si>
  <si>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</si>
  <si>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</si>
  <si>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</si>
  <si>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</si>
  <si>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</si>
  <si>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</si>
  <si>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</si>
  <si>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</si>
  <si>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</si>
  <si>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</si>
  <si>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</si>
  <si>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</si>
  <si>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</si>
  <si>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</si>
  <si>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</si>
  <si>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</si>
  <si>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</si>
  <si>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</si>
  <si>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</si>
  <si>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</si>
  <si>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</si>
  <si>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</si>
  <si>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</si>
  <si>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</si>
  <si>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</si>
  <si>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</si>
  <si>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</si>
  <si>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</si>
  <si>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</si>
  <si>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</si>
  <si>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</si>
  <si>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</si>
  <si>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</si>
  <si>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</si>
  <si>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</si>
  <si>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</si>
  <si>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</si>
  <si>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</si>
  <si>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</si>
  <si>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</si>
  <si>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</si>
  <si>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</si>
  <si>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</si>
  <si>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</si>
  <si>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</si>
  <si>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</si>
  <si>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</si>
  <si>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</si>
  <si>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</si>
  <si>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</si>
  <si>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</si>
  <si>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</si>
  <si>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</si>
  <si>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</si>
  <si>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</si>
  <si>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</si>
  <si>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</si>
  <si>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</si>
  <si>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</si>
  <si>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</si>
  <si>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</si>
  <si>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</si>
  <si>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</si>
  <si>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</si>
  <si>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</si>
  <si>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</si>
  <si>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</si>
  <si>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</si>
  <si>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</si>
  <si>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</si>
  <si>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</si>
  <si>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</si>
  <si>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</si>
  <si>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</si>
  <si>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</si>
  <si>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</si>
  <si>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</si>
  <si>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</si>
  <si>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</si>
  <si>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</si>
  <si>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</si>
  <si>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</si>
  <si>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</si>
  <si>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</si>
  <si>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</si>
  <si>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</si>
  <si>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</si>
  <si>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</si>
  <si>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</si>
  <si>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</si>
  <si>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</si>
  <si>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</si>
  <si>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</si>
  <si>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</si>
  <si>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</si>
  <si>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</si>
  <si>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</si>
  <si>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</si>
  <si>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</si>
  <si>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</si>
  <si>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</si>
  <si>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</si>
  <si>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</si>
  <si>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</si>
  <si>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</si>
  <si>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</si>
  <si>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</si>
  <si>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</si>
  <si>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</si>
  <si>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</si>
  <si>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</si>
  <si>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</si>
  <si>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</si>
  <si>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</si>
  <si>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</si>
  <si>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</si>
  <si>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</si>
  <si>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</si>
  <si>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</si>
  <si>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</si>
  <si>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</si>
  <si>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</si>
  <si>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</si>
  <si>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</si>
  <si>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</si>
  <si>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</si>
  <si>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</si>
  <si>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</si>
  <si>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</si>
  <si>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</si>
  <si>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</si>
  <si>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</si>
  <si>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</si>
  <si>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</si>
  <si>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</si>
  <si>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</si>
  <si>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</si>
  <si>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</si>
  <si>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</si>
  <si>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</si>
  <si>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</si>
  <si>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</si>
  <si>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</si>
  <si>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</si>
  <si>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</si>
  <si>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</si>
  <si>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</si>
  <si>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</si>
  <si>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</si>
  <si>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</si>
  <si>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</si>
  <si>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</si>
  <si>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</si>
  <si>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</si>
  <si>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</si>
  <si>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</si>
  <si>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</si>
  <si>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</si>
  <si>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</si>
  <si>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</si>
  <si>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</si>
  <si>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</si>
  <si>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</si>
  <si>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</si>
  <si>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</si>
  <si>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</si>
  <si>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</si>
  <si>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</si>
  <si>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</si>
  <si>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</si>
  <si>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</si>
  <si>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</si>
  <si>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</si>
  <si>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</si>
  <si>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</si>
  <si>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</si>
  <si>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</si>
  <si>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</si>
  <si>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</si>
  <si>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</si>
  <si>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</si>
  <si>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</si>
  <si>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</si>
  <si>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</si>
  <si>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</si>
  <si>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</si>
  <si>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</si>
  <si>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</si>
  <si>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</si>
  <si>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</si>
  <si>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</si>
  <si>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</si>
  <si>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</si>
  <si>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</si>
  <si>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</si>
  <si>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</si>
  <si>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</si>
  <si>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</si>
  <si>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</si>
  <si>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</si>
  <si>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</si>
  <si>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</si>
  <si>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</si>
  <si>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</si>
  <si>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</si>
  <si>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</si>
  <si>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</si>
  <si>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</si>
  <si>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</si>
  <si>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</si>
  <si>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</si>
  <si>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</si>
  <si>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</si>
  <si>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</si>
  <si>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</si>
  <si>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</si>
  <si>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</si>
  <si>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</si>
  <si>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</si>
  <si>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</si>
  <si>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</si>
  <si>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</si>
  <si>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</si>
  <si>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</si>
  <si>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</si>
  <si>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</si>
  <si>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</si>
  <si>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</si>
  <si>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</si>
  <si>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</si>
  <si>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</si>
  <si>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</si>
  <si>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</si>
  <si>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</si>
  <si>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</si>
  <si>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</si>
  <si>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</si>
  <si>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</si>
  <si>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</si>
  <si>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</si>
  <si>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</si>
  <si>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</si>
  <si>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</si>
  <si>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</si>
  <si>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</si>
  <si>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</si>
  <si>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</si>
  <si>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</si>
  <si>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</si>
  <si>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</si>
  <si>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</si>
  <si>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</si>
  <si>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</si>
  <si>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</si>
  <si>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</si>
  <si>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</si>
  <si>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</si>
  <si>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</si>
  <si>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</si>
  <si>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</si>
  <si>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</si>
  <si>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</si>
  <si>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</si>
  <si>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</si>
  <si>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</si>
  <si>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</si>
  <si>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</si>
  <si>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</si>
  <si>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</si>
  <si>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</si>
  <si>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</si>
  <si>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</si>
  <si>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</si>
  <si>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</si>
  <si>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</si>
  <si>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</si>
  <si>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</si>
  <si>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</si>
  <si>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</si>
  <si>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</si>
  <si>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</si>
  <si>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</si>
  <si>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</si>
  <si>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</si>
  <si>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</si>
  <si>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</si>
  <si>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</si>
  <si>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</si>
  <si>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</si>
  <si>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</si>
  <si>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</si>
  <si>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</si>
  <si>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</si>
  <si>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</si>
  <si>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</si>
  <si>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</si>
  <si>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</si>
  <si>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</si>
  <si>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</si>
  <si>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</si>
  <si>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</si>
  <si>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</si>
  <si>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</si>
  <si>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</si>
  <si>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</si>
  <si>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</si>
  <si>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</si>
  <si>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</si>
  <si>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</si>
  <si>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</si>
  <si>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</si>
  <si>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</si>
  <si>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</si>
  <si>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</si>
  <si>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</si>
  <si>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</si>
  <si>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</si>
  <si>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</si>
  <si>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</si>
  <si>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</si>
  <si>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</si>
  <si>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</si>
  <si>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</si>
  <si>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</si>
  <si>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</si>
  <si>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</si>
  <si>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</si>
  <si>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</si>
  <si>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</si>
  <si>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</si>
  <si>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</si>
  <si>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</si>
  <si>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</si>
  <si>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</si>
  <si>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</si>
  <si>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</si>
  <si>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</si>
  <si>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</si>
  <si>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</si>
  <si>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</si>
  <si>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</si>
  <si>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</si>
  <si>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</si>
  <si>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</si>
  <si>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</si>
  <si>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</si>
  <si>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</si>
  <si>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</si>
  <si>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</si>
  <si>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</si>
  <si>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</si>
  <si>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</si>
  <si>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</si>
  <si>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</si>
  <si>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</si>
  <si>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</si>
  <si>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</si>
  <si>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</si>
  <si>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</si>
  <si>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</si>
  <si>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</si>
  <si>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</si>
  <si>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</si>
  <si>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</si>
  <si>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</si>
  <si>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</si>
  <si>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</si>
  <si>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</si>
  <si>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</si>
  <si>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</si>
  <si>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</si>
  <si>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</si>
  <si>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</si>
  <si>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</si>
  <si>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</si>
  <si>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</si>
  <si>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</si>
  <si>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</si>
  <si>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</si>
  <si>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</si>
  <si>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</si>
  <si>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</si>
  <si>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</si>
  <si>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</si>
  <si>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</si>
  <si>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</si>
  <si>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</si>
  <si>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</si>
  <si>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</si>
  <si>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</si>
  <si>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</si>
  <si>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</si>
  <si>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</si>
  <si>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</si>
  <si>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</si>
  <si>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</si>
  <si>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</si>
  <si>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</si>
  <si>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</si>
  <si>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</si>
  <si>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</si>
  <si>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</si>
  <si>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</si>
  <si>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</si>
  <si>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</si>
  <si>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</si>
  <si>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</si>
  <si>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</si>
  <si>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</si>
  <si>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</si>
  <si>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</si>
  <si>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</si>
  <si>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</si>
  <si>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</si>
  <si>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</si>
  <si>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</si>
  <si>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</si>
  <si>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</si>
  <si>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</si>
  <si>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</si>
  <si>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</si>
  <si>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</si>
  <si>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</si>
  <si>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</si>
  <si>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</si>
  <si>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</si>
  <si>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</si>
  <si>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</si>
  <si>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</si>
  <si>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</si>
  <si>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</si>
  <si>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</si>
  <si>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</si>
  <si>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</si>
  <si>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</si>
  <si>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</si>
  <si>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</si>
  <si>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</si>
  <si>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</si>
  <si>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</si>
  <si>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</si>
  <si>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</si>
  <si>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</si>
  <si>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</si>
  <si>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</si>
  <si>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</si>
  <si>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</si>
  <si>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</si>
  <si>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</si>
  <si>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</si>
  <si>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</si>
  <si>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</si>
  <si>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</si>
  <si>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</si>
  <si>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</si>
  <si>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</si>
  <si>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</si>
  <si>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</si>
  <si>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</si>
  <si>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</si>
  <si>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</si>
  <si>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</si>
  <si>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</si>
  <si>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</si>
  <si>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</si>
  <si>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</si>
  <si>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</si>
  <si>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</si>
  <si>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</si>
  <si>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</si>
  <si>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</si>
  <si>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</si>
  <si>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</si>
  <si>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</si>
  <si>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</si>
  <si>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</si>
  <si>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</si>
  <si>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</si>
  <si>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</si>
  <si>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</si>
  <si>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</si>
  <si>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</si>
  <si>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</si>
  <si>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</si>
  <si>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</si>
  <si>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</si>
  <si>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</si>
  <si>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</si>
  <si>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</si>
  <si>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</si>
  <si>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</si>
  <si>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</si>
  <si>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</si>
  <si>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</si>
  <si>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</si>
  <si>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</si>
  <si>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</si>
  <si>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</si>
  <si>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</si>
  <si>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</si>
  <si>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</si>
  <si>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</si>
  <si>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</si>
  <si>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</si>
  <si>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</si>
  <si>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</si>
  <si>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</si>
  <si>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</si>
  <si>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</si>
  <si>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</si>
  <si>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</si>
  <si>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</si>
  <si>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</si>
  <si>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</si>
  <si>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</si>
  <si>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</si>
  <si>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</si>
  <si>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</si>
  <si>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</si>
  <si>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</si>
  <si>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</si>
  <si>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</si>
  <si>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</si>
  <si>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</si>
  <si>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</si>
  <si>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</si>
  <si>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</si>
  <si>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</si>
  <si>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</si>
  <si>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</si>
  <si>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</si>
  <si>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</si>
  <si>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</si>
  <si>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</si>
  <si>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</si>
  <si>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</si>
  <si>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</si>
  <si>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</si>
  <si>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</si>
  <si>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</si>
  <si>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</si>
  <si>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</si>
  <si>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</si>
  <si>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</si>
  <si>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</si>
  <si>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</si>
  <si>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</si>
  <si>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</si>
  <si>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</si>
  <si>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</si>
  <si>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</si>
  <si>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</si>
  <si>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</si>
  <si>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</si>
  <si>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</si>
  <si>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</si>
  <si>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</si>
  <si>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</si>
  <si>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</si>
  <si>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</si>
  <si>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</si>
  <si>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</si>
  <si>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</si>
  <si>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</si>
  <si>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</si>
  <si>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</si>
  <si>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</si>
  <si>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</si>
  <si>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</si>
  <si>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</si>
  <si>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</si>
  <si>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</si>
  <si>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</si>
  <si>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</si>
  <si>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</si>
  <si>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</si>
  <si>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</si>
  <si>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</si>
  <si>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</si>
  <si>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</si>
  <si>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</si>
  <si>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</si>
  <si>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</si>
  <si>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</si>
  <si>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</si>
  <si>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</si>
  <si>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</si>
  <si>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</si>
  <si>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</si>
  <si>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</si>
  <si>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</si>
  <si>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</si>
  <si>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</si>
  <si>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</si>
  <si>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</si>
  <si>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</si>
  <si>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</si>
  <si>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</si>
  <si>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</si>
  <si>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</si>
  <si>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</si>
  <si>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</si>
  <si>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</si>
  <si>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</si>
  <si>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</si>
  <si>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</si>
  <si>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</si>
  <si>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</si>
  <si>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</si>
  <si>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</si>
  <si>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</si>
  <si>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</si>
  <si>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</si>
  <si>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</si>
  <si>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</si>
  <si>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</si>
  <si>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</si>
  <si>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</si>
  <si>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</si>
  <si>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</si>
  <si>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</si>
  <si>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</si>
  <si>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</si>
  <si>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</si>
  <si>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</si>
  <si>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</si>
  <si>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</si>
  <si>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</si>
  <si>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</si>
  <si>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</si>
  <si>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</si>
  <si>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</si>
  <si>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</si>
  <si>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</si>
  <si>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</si>
  <si>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</si>
  <si>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</si>
  <si>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</si>
  <si>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</si>
  <si>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</si>
  <si>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</si>
  <si>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</si>
  <si>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</si>
  <si>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</si>
  <si>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</si>
  <si>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</si>
  <si>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</si>
  <si>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</si>
  <si>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</si>
  <si>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</si>
  <si>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</si>
  <si>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</si>
  <si>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</si>
  <si>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</si>
  <si>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</si>
  <si>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</si>
  <si>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</si>
  <si>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</si>
  <si>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</si>
  <si>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</si>
  <si>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</si>
  <si>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</si>
  <si>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</si>
  <si>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</si>
  <si>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</si>
  <si>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</si>
  <si>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</si>
  <si>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</si>
  <si>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</si>
  <si>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</si>
  <si>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</si>
  <si>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</si>
  <si>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</si>
  <si>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</si>
  <si>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</si>
  <si>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</si>
  <si>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</si>
  <si>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</si>
  <si>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</si>
  <si>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</si>
  <si>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</si>
  <si>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</si>
  <si>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</si>
  <si>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</si>
  <si>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</si>
  <si>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</si>
  <si>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</si>
  <si>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</si>
  <si>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</si>
  <si>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</si>
  <si>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</si>
  <si>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</si>
  <si>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</si>
  <si>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</si>
  <si>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</si>
  <si>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</si>
  <si>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</si>
  <si>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</si>
  <si>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</si>
  <si>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</si>
  <si>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</si>
  <si>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</si>
  <si>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</si>
  <si>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</si>
  <si>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</si>
  <si>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</si>
  <si>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</si>
  <si>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</si>
  <si>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</si>
  <si>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</si>
  <si>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</si>
  <si>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</si>
  <si>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</si>
  <si>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</si>
  <si>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</si>
  <si>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</si>
  <si>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</si>
  <si>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</si>
  <si>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</si>
  <si>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</si>
  <si>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</si>
  <si>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</si>
  <si>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</si>
  <si>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</si>
  <si>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</si>
  <si>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</si>
  <si>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</si>
  <si>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</si>
  <si>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</si>
  <si>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</si>
  <si>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</si>
  <si>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</si>
  <si>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</si>
  <si>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</si>
  <si>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</si>
  <si>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</si>
  <si>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</si>
  <si>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</si>
  <si>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</si>
  <si>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</si>
  <si>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</si>
  <si>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</si>
  <si>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</si>
  <si>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</si>
  <si>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</si>
  <si>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</si>
  <si>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</si>
  <si>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</si>
  <si>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</si>
  <si>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</si>
  <si>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</si>
  <si>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</si>
  <si>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</si>
  <si>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</si>
  <si>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</si>
  <si>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</si>
  <si>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</si>
  <si>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</si>
  <si>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</si>
  <si>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</si>
  <si>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</si>
  <si>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</si>
  <si>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</si>
  <si>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</si>
  <si>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</si>
  <si>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</si>
  <si>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</si>
  <si>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</si>
  <si>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</si>
  <si>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</si>
  <si>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</si>
  <si>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</si>
  <si>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</si>
  <si>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</si>
  <si>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</si>
  <si>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</si>
  <si>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</si>
  <si>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</si>
  <si>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</si>
  <si>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</si>
  <si>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</si>
  <si>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</si>
  <si>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</si>
  <si>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</si>
  <si>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</si>
  <si>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</si>
  <si>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</si>
  <si>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</si>
  <si>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</si>
  <si>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</si>
  <si>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</si>
  <si>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</si>
  <si>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</si>
  <si>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</si>
  <si>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</si>
  <si>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</si>
  <si>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</si>
  <si>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</si>
  <si>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</si>
  <si>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</si>
  <si>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</si>
  <si>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</si>
  <si>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</si>
  <si>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</si>
  <si>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</si>
  <si>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</si>
  <si>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</si>
  <si>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</si>
  <si>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</si>
  <si>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</si>
  <si>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</si>
  <si>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</si>
  <si>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</si>
  <si>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</si>
  <si>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</si>
  <si>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</si>
  <si>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</si>
  <si>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</si>
  <si>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</si>
  <si>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</si>
  <si>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</si>
  <si>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</si>
  <si>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</si>
  <si>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</si>
  <si>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</si>
  <si>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</si>
  <si>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</si>
  <si>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</si>
  <si>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</si>
  <si>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</si>
  <si>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</si>
  <si>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</si>
  <si>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</si>
  <si>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</si>
  <si>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</si>
  <si>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</si>
  <si>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</si>
  <si>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</si>
  <si>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</si>
  <si>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</si>
  <si>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</si>
  <si>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</si>
  <si>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</si>
  <si>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</si>
  <si>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</si>
  <si>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</si>
  <si>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</si>
  <si>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</si>
  <si>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</si>
  <si>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</si>
  <si>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</si>
  <si>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</si>
  <si>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</si>
  <si>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</si>
  <si>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</si>
  <si>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</si>
  <si>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</si>
  <si>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</si>
  <si>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</si>
  <si>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</si>
  <si>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</si>
  <si>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</si>
  <si>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</si>
  <si>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</si>
  <si>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</si>
  <si>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</si>
  <si>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</si>
  <si>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</si>
  <si>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</si>
  <si>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</si>
  <si>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</si>
  <si>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</si>
  <si>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</si>
  <si>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</si>
  <si>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</si>
  <si>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</si>
  <si>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</si>
  <si>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</si>
  <si>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</si>
  <si>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</si>
  <si>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</si>
  <si>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</si>
  <si>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</si>
  <si>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</si>
  <si>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</si>
  <si>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</si>
  <si>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</si>
  <si>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</si>
  <si>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</si>
  <si>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</si>
  <si>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</si>
  <si>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</si>
  <si>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</si>
  <si>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</si>
  <si>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</si>
  <si>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</si>
  <si>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</si>
  <si>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</si>
  <si>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</si>
  <si>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</si>
  <si>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</si>
  <si>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</si>
  <si>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</si>
  <si>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</si>
  <si>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</si>
  <si>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</si>
  <si>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</si>
  <si>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</si>
  <si>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</si>
  <si>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</si>
  <si>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</si>
  <si>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</si>
  <si>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</si>
  <si>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</si>
  <si>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</si>
  <si>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</si>
  <si>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</si>
  <si>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</si>
  <si>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</si>
  <si>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</si>
  <si>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</si>
  <si>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</si>
  <si>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</si>
  <si>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</si>
  <si>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</si>
  <si>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</si>
  <si>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</si>
  <si>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</si>
  <si>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</si>
  <si>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</si>
  <si>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</si>
  <si>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</si>
  <si>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</si>
  <si>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</si>
  <si>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</si>
  <si>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</si>
  <si>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</si>
  <si>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</si>
  <si>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</si>
  <si>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</si>
  <si>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</si>
  <si>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</si>
  <si>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</si>
  <si>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</si>
  <si>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</si>
  <si>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</si>
  <si>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</si>
  <si>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</si>
  <si>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</si>
  <si>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</si>
  <si>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</si>
  <si>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</si>
  <si>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</si>
  <si>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</si>
  <si>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</si>
  <si>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</si>
  <si>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</si>
  <si>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</si>
  <si>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</si>
  <si>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</si>
  <si>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</si>
  <si>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</si>
  <si>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</si>
  <si>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</si>
  <si>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</si>
  <si>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</si>
  <si>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</si>
  <si>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</si>
  <si>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</si>
  <si>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</si>
  <si>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</si>
  <si>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</si>
  <si>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</si>
  <si>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</si>
  <si>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</si>
  <si>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</si>
  <si>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</si>
  <si>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</si>
  <si>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</si>
  <si>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</si>
  <si>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</si>
  <si>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</si>
  <si>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</si>
  <si>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</si>
  <si>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</si>
  <si>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</si>
  <si>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</si>
  <si>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</si>
  <si>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</si>
  <si>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</si>
  <si>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</si>
  <si>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</si>
  <si>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</si>
  <si>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</si>
  <si>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</si>
  <si>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</si>
  <si>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</si>
  <si>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</si>
  <si>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</si>
  <si>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</si>
  <si>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</si>
  <si>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</si>
  <si>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</si>
  <si>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</si>
  <si>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</si>
  <si>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</si>
  <si>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</si>
  <si>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</si>
  <si>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</si>
  <si>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</si>
  <si>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</si>
  <si>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</si>
  <si>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</si>
  <si>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</si>
  <si>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</si>
  <si>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</si>
  <si>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</si>
  <si>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</si>
  <si>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</si>
  <si>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</si>
  <si>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</si>
  <si>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</si>
  <si>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</si>
  <si>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</si>
  <si>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</si>
  <si>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</si>
  <si>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</si>
  <si>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</si>
  <si>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</si>
  <si>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</si>
  <si>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</si>
  <si>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</si>
  <si>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</si>
  <si>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</si>
  <si>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</si>
  <si>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</si>
  <si>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</si>
  <si>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</si>
  <si>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</si>
  <si>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</si>
  <si>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</si>
  <si>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</si>
  <si>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</si>
  <si>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</si>
  <si>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</si>
  <si>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</si>
  <si>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</si>
  <si>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</si>
  <si>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</si>
  <si>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</si>
  <si>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</si>
  <si>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</si>
  <si>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</si>
  <si>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</si>
  <si>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</si>
  <si>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</si>
  <si>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</si>
  <si>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</si>
  <si>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</si>
  <si>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</si>
  <si>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</si>
  <si>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</si>
  <si>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</si>
  <si>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</si>
  <si>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</si>
  <si>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</si>
  <si>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</si>
  <si>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</si>
  <si>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</si>
  <si>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</si>
  <si>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</si>
  <si>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</si>
  <si>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</si>
  <si>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</si>
  <si>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</si>
  <si>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</si>
  <si>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</si>
  <si>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</si>
  <si>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</si>
  <si>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</si>
  <si>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</si>
  <si>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</si>
  <si>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</si>
  <si>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</si>
  <si>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</si>
  <si>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</si>
  <si>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</si>
  <si>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</si>
  <si>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</si>
  <si>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</si>
  <si>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</si>
  <si>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</si>
  <si>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</si>
  <si>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</si>
  <si>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</si>
  <si>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</si>
  <si>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</si>
  <si>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</si>
  <si>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</si>
  <si>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</si>
  <si>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</si>
  <si>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</si>
  <si>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</si>
  <si>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</si>
  <si>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</si>
  <si>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</si>
  <si>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</si>
  <si>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</si>
  <si>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</si>
  <si>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</si>
  <si>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</si>
  <si>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</si>
  <si>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</si>
  <si>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</si>
  <si>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</si>
  <si>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</si>
  <si>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</si>
  <si>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</si>
  <si>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</si>
  <si>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</si>
  <si>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</si>
  <si>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</si>
  <si>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</si>
  <si>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</si>
  <si>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</si>
  <si>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</si>
  <si>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</si>
  <si>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</si>
  <si>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</si>
  <si>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</si>
  <si>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</si>
  <si>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</si>
  <si>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</si>
  <si>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</si>
  <si>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</si>
  <si>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</si>
  <si>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</si>
  <si>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</si>
  <si>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</si>
  <si>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</si>
  <si>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</si>
  <si>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</si>
  <si>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</si>
  <si>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</si>
  <si>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</si>
  <si>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</si>
  <si>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</si>
  <si>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</si>
  <si>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</si>
  <si>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</si>
  <si>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</si>
  <si>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</si>
  <si>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</si>
  <si>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</si>
  <si>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</si>
  <si>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</si>
  <si>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</si>
  <si>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</si>
  <si>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</si>
  <si>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</si>
  <si>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</si>
  <si>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</si>
  <si>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</si>
  <si>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</si>
  <si>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</si>
  <si>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</si>
  <si>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</si>
  <si>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</si>
  <si>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</si>
  <si>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</si>
  <si>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</si>
  <si>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</si>
  <si>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</si>
  <si>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</si>
  <si>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</si>
  <si>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</si>
  <si>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</si>
  <si>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</si>
  <si>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</si>
  <si>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</si>
  <si>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</si>
  <si>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</si>
  <si>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</si>
  <si>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</si>
  <si>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</si>
  <si>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</si>
  <si>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</si>
  <si>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</si>
  <si>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</si>
  <si>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</si>
  <si>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</si>
  <si>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</si>
  <si>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</si>
  <si>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</si>
  <si>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</si>
  <si>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</si>
  <si>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</si>
  <si>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</si>
  <si>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</si>
  <si>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</si>
  <si>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</si>
  <si>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</si>
  <si>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</si>
  <si>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</si>
  <si>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</si>
  <si>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</si>
  <si>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</si>
  <si>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</si>
  <si>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</si>
  <si>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</si>
  <si>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</si>
  <si>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</si>
  <si>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</si>
  <si>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</si>
  <si>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</si>
  <si>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</si>
  <si>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</si>
  <si>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</si>
  <si>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</si>
  <si>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</si>
  <si>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</si>
  <si>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</si>
  <si>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</si>
  <si>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</si>
  <si>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</si>
  <si>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</si>
  <si>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</si>
  <si>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</si>
  <si>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</si>
  <si>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</si>
  <si>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</si>
  <si>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</si>
  <si>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</si>
  <si>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</si>
  <si>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</si>
  <si>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</si>
  <si>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</si>
  <si>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</si>
  <si>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</si>
  <si>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</si>
  <si>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</si>
  <si>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</si>
  <si>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</si>
  <si>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</si>
  <si>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</si>
  <si>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</si>
  <si>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</si>
  <si>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</si>
  <si>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</si>
  <si>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</si>
  <si>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</si>
  <si>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</si>
  <si>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</si>
  <si>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</si>
  <si>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</si>
  <si>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</si>
  <si>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</si>
  <si>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</si>
  <si>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</si>
  <si>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</si>
  <si>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</si>
  <si>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</si>
  <si>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</si>
  <si>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</si>
  <si>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</si>
  <si>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</si>
  <si>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</si>
  <si>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</si>
  <si>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</si>
  <si>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</si>
  <si>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</si>
  <si>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</si>
  <si>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</si>
  <si>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</si>
  <si>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</si>
  <si>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</si>
  <si>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</si>
  <si>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</si>
  <si>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</si>
  <si>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</si>
  <si>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</si>
  <si>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</si>
  <si>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</si>
  <si>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</si>
  <si>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</si>
  <si>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</si>
  <si>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</si>
  <si>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</si>
  <si>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</si>
  <si>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</si>
  <si>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</si>
  <si>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</si>
  <si>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</si>
  <si>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</si>
  <si>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</si>
  <si>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</si>
  <si>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</si>
  <si>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</si>
  <si>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</si>
  <si>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</si>
  <si>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</si>
  <si>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</si>
  <si>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</si>
  <si>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</si>
  <si>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</si>
  <si>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</si>
  <si>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</si>
  <si>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</si>
  <si>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</si>
  <si>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</si>
  <si>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</si>
  <si>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</si>
  <si>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</si>
  <si>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</si>
  <si>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</si>
  <si>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</si>
  <si>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</si>
  <si>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</si>
  <si>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</si>
  <si>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</si>
  <si>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</si>
  <si>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</si>
  <si>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</si>
  <si>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</si>
  <si>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</si>
  <si>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</si>
  <si>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</si>
  <si>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</si>
  <si>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</si>
  <si>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</si>
  <si>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</si>
  <si>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</si>
  <si>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</si>
  <si>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</si>
  <si>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</si>
  <si>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</si>
  <si>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</si>
  <si>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</si>
  <si>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</si>
  <si>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</si>
  <si>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</si>
  <si>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</si>
  <si>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</si>
  <si>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</si>
  <si>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</si>
  <si>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</si>
  <si>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</si>
  <si>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</si>
  <si>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</si>
  <si>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</si>
  <si>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</si>
  <si>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</si>
  <si>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</si>
  <si>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</si>
  <si>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</si>
  <si>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</si>
  <si>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</si>
  <si>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</si>
  <si>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</si>
  <si>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</si>
  <si>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</si>
  <si>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</si>
  <si>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</si>
  <si>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</si>
  <si>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</si>
  <si>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</si>
  <si>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</si>
  <si>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</si>
  <si>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</si>
  <si>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</si>
  <si>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</si>
  <si>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</si>
  <si>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</si>
  <si>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</si>
  <si>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</si>
  <si>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</si>
  <si>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</si>
  <si>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</si>
  <si>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</si>
  <si>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</si>
  <si>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</si>
  <si>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</si>
  <si>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</si>
  <si>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</si>
  <si>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</si>
  <si>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</si>
  <si>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</si>
  <si>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</si>
  <si>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</si>
  <si>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</si>
  <si>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</si>
  <si>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</si>
  <si>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</si>
  <si>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</si>
  <si>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</si>
  <si>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</si>
  <si>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</si>
  <si>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</si>
  <si>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</si>
  <si>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</si>
  <si>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</si>
  <si>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</si>
  <si>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</si>
  <si>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</si>
  <si>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</si>
  <si>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</si>
  <si>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</si>
  <si>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</si>
  <si>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</si>
  <si>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</si>
  <si>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</si>
  <si>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</si>
  <si>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</si>
  <si>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</si>
  <si>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</si>
  <si>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</si>
  <si>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</si>
  <si>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</si>
  <si>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</si>
  <si>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</si>
  <si>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</si>
  <si>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</si>
  <si>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</si>
  <si>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</si>
  <si>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</si>
  <si>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</si>
  <si>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</si>
  <si>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</si>
  <si>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</si>
  <si>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</si>
  <si>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</si>
  <si>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</si>
  <si>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</si>
  <si>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</si>
  <si>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</si>
  <si>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</si>
  <si>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</si>
  <si>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</si>
  <si>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</si>
  <si>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</si>
  <si>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</si>
  <si>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</si>
  <si>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</si>
  <si>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</si>
  <si>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</si>
  <si>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</si>
  <si>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</si>
  <si>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</si>
  <si>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</si>
  <si>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</si>
  <si>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</si>
  <si>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</si>
  <si>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</si>
  <si>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</si>
  <si>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</si>
  <si>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</si>
  <si>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</si>
  <si>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</si>
  <si>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</si>
  <si>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</si>
  <si>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</si>
  <si>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</si>
  <si>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</si>
  <si>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</si>
  <si>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</si>
  <si>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</si>
  <si>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</si>
  <si>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</si>
  <si>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</si>
  <si>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</si>
  <si>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</si>
  <si>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</si>
  <si>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</si>
  <si>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</si>
  <si>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</si>
  <si>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</si>
  <si>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</si>
  <si>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</si>
  <si>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</si>
  <si>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</si>
  <si>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</si>
  <si>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</si>
  <si>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</si>
  <si>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</si>
  <si>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</si>
  <si>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</si>
  <si>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</si>
  <si>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</si>
  <si>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</si>
  <si>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</si>
  <si>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</si>
  <si>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</si>
  <si>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</si>
  <si>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</si>
  <si>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</si>
  <si>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</si>
  <si>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</si>
  <si>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</si>
  <si>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</si>
  <si>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</si>
  <si>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</si>
  <si>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</si>
  <si>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</si>
  <si>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</si>
  <si>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</si>
  <si>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</si>
  <si>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</si>
  <si>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</si>
  <si>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</si>
  <si>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</si>
  <si>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</si>
  <si>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</si>
  <si>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</si>
  <si>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</si>
  <si>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</si>
  <si>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</si>
  <si>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</si>
  <si>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</si>
  <si>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</si>
  <si>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</si>
  <si>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</si>
  <si>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</si>
  <si>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</si>
  <si>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</si>
  <si>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</si>
  <si>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</si>
  <si>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</si>
  <si>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</si>
  <si>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</si>
  <si>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</si>
  <si>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</si>
  <si>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</si>
  <si>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</si>
  <si>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</si>
  <si>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</si>
  <si>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</si>
  <si>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</si>
  <si>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</si>
  <si>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</si>
  <si>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</si>
  <si>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</si>
  <si>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</si>
  <si>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</si>
  <si>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</si>
  <si>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</si>
  <si>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</si>
  <si>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</si>
  <si>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</si>
  <si>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</si>
  <si>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</si>
  <si>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</si>
  <si>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</si>
  <si>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</si>
  <si>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</si>
  <si>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</si>
  <si>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</si>
  <si>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</si>
  <si>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</si>
  <si>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</si>
  <si>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</si>
  <si>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</si>
  <si>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</si>
  <si>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</si>
  <si>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</si>
  <si>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</si>
  <si>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</si>
  <si>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</si>
  <si>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</si>
  <si>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</si>
  <si>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</si>
  <si>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</si>
  <si>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</si>
  <si>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</si>
  <si>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</si>
  <si>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</si>
  <si>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</si>
  <si>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</si>
  <si>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</si>
  <si>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</si>
  <si>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</si>
  <si>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</si>
  <si>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</si>
  <si>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</si>
  <si>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</si>
  <si>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</si>
  <si>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</si>
  <si>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</si>
  <si>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</si>
  <si>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</si>
  <si>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</si>
  <si>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</si>
  <si>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</si>
  <si>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</si>
  <si>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</si>
  <si>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</si>
  <si>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</si>
  <si>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</si>
  <si>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</si>
  <si>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</si>
  <si>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</si>
  <si>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</si>
  <si>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</si>
  <si>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</si>
  <si>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</si>
  <si>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</si>
  <si>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</si>
  <si>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</si>
  <si>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</si>
  <si>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</si>
  <si>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</si>
  <si>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</si>
  <si>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</si>
  <si>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</si>
  <si>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</si>
  <si>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</si>
  <si>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</si>
  <si>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</si>
  <si>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</si>
  <si>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</si>
  <si>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</si>
  <si>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</si>
  <si>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</si>
  <si>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</si>
  <si>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</si>
  <si>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</si>
  <si>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</si>
  <si>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</si>
  <si>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</si>
  <si>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</si>
  <si>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</si>
  <si>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</si>
  <si>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</si>
  <si>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</si>
  <si>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</si>
  <si>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</si>
  <si>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</si>
  <si>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</si>
  <si>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</si>
  <si>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</si>
  <si>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</si>
  <si>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</si>
  <si>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</si>
  <si>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</si>
  <si>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</si>
  <si>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</si>
  <si>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</si>
  <si>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</si>
  <si>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</si>
  <si>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</si>
  <si>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</si>
  <si>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</si>
  <si>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</si>
  <si>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</si>
  <si>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</si>
  <si>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</si>
  <si>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</si>
  <si>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</si>
  <si>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</si>
  <si>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</si>
  <si>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</si>
  <si>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</si>
  <si>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</si>
  <si>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</si>
  <si>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</si>
  <si>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</si>
  <si>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</si>
  <si>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</si>
  <si>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</si>
  <si>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</si>
  <si>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</si>
  <si>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</si>
  <si>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</si>
  <si>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</si>
  <si>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</si>
  <si>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</si>
  <si>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</si>
  <si>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</si>
  <si>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</si>
  <si>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</si>
  <si>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</si>
  <si>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</si>
  <si>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</si>
  <si>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</si>
  <si>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</si>
  <si>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</si>
  <si>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</si>
  <si>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</si>
  <si>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</si>
  <si>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</si>
  <si>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</si>
  <si>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</si>
  <si>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</si>
  <si>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</si>
  <si>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</si>
  <si>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</si>
  <si>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</si>
  <si>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</si>
  <si>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</si>
  <si>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</si>
  <si>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</si>
  <si>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</si>
  <si>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</si>
  <si>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</si>
  <si>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</si>
  <si>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</si>
  <si>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</si>
  <si>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</si>
  <si>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</si>
  <si>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</si>
  <si>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</si>
  <si>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</si>
  <si>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</si>
  <si>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</si>
  <si>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</si>
  <si>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</si>
  <si>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</si>
  <si>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</si>
  <si>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</si>
  <si>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</si>
  <si>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</si>
  <si>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</si>
  <si>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</si>
  <si>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</si>
  <si>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</si>
  <si>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</si>
  <si>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</si>
  <si>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</si>
  <si>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</si>
  <si>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</si>
  <si>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</si>
  <si>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</si>
  <si>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</si>
  <si>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</si>
  <si>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</si>
  <si>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</si>
  <si>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</si>
  <si>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</si>
  <si>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</si>
  <si>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</si>
  <si>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</si>
  <si>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</si>
  <si>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</si>
  <si>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</si>
  <si>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</si>
  <si>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</si>
  <si>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</si>
  <si>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</si>
  <si>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</si>
  <si>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</si>
  <si>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</si>
  <si>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</si>
  <si>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</si>
  <si>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</si>
  <si>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</si>
  <si>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</si>
  <si>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</si>
  <si>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</si>
  <si>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</si>
  <si>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</si>
  <si>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</si>
  <si>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</si>
  <si>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</si>
  <si>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</si>
  <si>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</si>
  <si>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</si>
  <si>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</si>
  <si>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</si>
  <si>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</si>
  <si>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</si>
  <si>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</si>
  <si>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</si>
  <si>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</si>
  <si>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</si>
  <si>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</si>
  <si>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</si>
  <si>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</si>
  <si>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</si>
  <si>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</si>
  <si>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</si>
  <si>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</si>
  <si>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</si>
  <si>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</si>
  <si>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</si>
  <si>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</si>
  <si>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</si>
  <si>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</si>
  <si>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</si>
  <si>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</si>
  <si>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</si>
  <si>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</si>
  <si>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</si>
  <si>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</si>
  <si>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</si>
  <si>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</si>
  <si>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</si>
  <si>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</si>
  <si>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</si>
  <si>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</si>
  <si>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</si>
  <si>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</si>
  <si>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</si>
  <si>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</si>
  <si>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</si>
  <si>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</si>
  <si>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</si>
  <si>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</si>
  <si>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</si>
  <si>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</si>
  <si>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</si>
  <si>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</si>
  <si>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</si>
  <si>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</si>
  <si>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</si>
  <si>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</si>
  <si>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</si>
  <si>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</si>
  <si>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</si>
  <si>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</si>
  <si>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</si>
  <si>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</si>
  <si>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</si>
  <si>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</si>
  <si>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</si>
  <si>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</si>
  <si>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</si>
  <si>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</si>
  <si>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</si>
  <si>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</si>
  <si>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</si>
  <si>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</si>
  <si>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</si>
  <si>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</si>
  <si>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</si>
  <si>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</si>
  <si>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</si>
  <si>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</si>
  <si>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</si>
  <si>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</si>
  <si>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</si>
  <si>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</si>
  <si>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</si>
  <si>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</si>
  <si>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</si>
  <si>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</si>
  <si>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</si>
  <si>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</si>
  <si>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</si>
  <si>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</si>
  <si>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</si>
  <si>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</si>
  <si>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</si>
  <si>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</si>
  <si>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</si>
  <si>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</si>
  <si>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</si>
  <si>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</si>
  <si>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</si>
  <si>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</si>
  <si>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</si>
  <si>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</si>
  <si>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</si>
  <si>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</si>
  <si>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</si>
  <si>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</si>
  <si>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</si>
  <si>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</si>
  <si>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</si>
  <si>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</si>
  <si>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</si>
  <si>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</si>
  <si>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</si>
  <si>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</si>
  <si>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</si>
  <si>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</si>
  <si>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</si>
  <si>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</si>
  <si>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</si>
  <si>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</si>
  <si>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</si>
  <si>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</si>
  <si>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</si>
  <si>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</si>
  <si>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</si>
  <si>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</si>
  <si>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</si>
  <si>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</si>
  <si>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</si>
  <si>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</si>
  <si>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</si>
  <si>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</si>
  <si>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</si>
  <si>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</si>
  <si>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</si>
  <si>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</si>
  <si>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</si>
  <si>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</si>
  <si>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</si>
  <si>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</si>
  <si>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</si>
  <si>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</si>
  <si>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</si>
  <si>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</si>
  <si>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</si>
  <si>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</si>
  <si>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</si>
  <si>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</si>
  <si>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</si>
  <si>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</si>
  <si>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</si>
  <si>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</si>
  <si>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</si>
  <si>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</si>
  <si>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</si>
  <si>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</si>
  <si>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</si>
  <si>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</si>
  <si>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</si>
  <si>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</si>
  <si>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</si>
  <si>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</si>
  <si>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</si>
  <si>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</si>
  <si>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</si>
  <si>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</si>
  <si>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</si>
  <si>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</si>
  <si>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</si>
  <si>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</si>
  <si>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</si>
  <si>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</si>
  <si>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</si>
  <si>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</si>
  <si>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</si>
  <si>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</si>
  <si>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</si>
  <si>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</si>
  <si>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</si>
  <si>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</si>
  <si>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</si>
  <si>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</si>
  <si>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</si>
  <si>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</si>
  <si>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</si>
  <si>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</si>
  <si>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</si>
  <si>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</si>
  <si>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</si>
  <si>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</si>
  <si>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</si>
  <si>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</si>
  <si>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</si>
  <si>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</si>
  <si>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</si>
  <si>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</si>
  <si>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</si>
  <si>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</si>
  <si>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</si>
  <si>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</si>
  <si>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</si>
  <si>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</si>
  <si>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</si>
  <si>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</si>
  <si>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</si>
  <si>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</si>
  <si>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</si>
  <si>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</si>
  <si>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</si>
  <si>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</si>
  <si>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</si>
  <si>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</si>
  <si>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</si>
  <si>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</si>
  <si>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</si>
  <si>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</si>
  <si>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</si>
  <si>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</si>
  <si>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</si>
  <si>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</si>
  <si>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</si>
  <si>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</si>
  <si>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</si>
  <si>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</si>
  <si>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</si>
  <si>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</si>
  <si>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</si>
  <si>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</si>
  <si>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</si>
  <si>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</si>
  <si>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</si>
  <si>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</si>
  <si>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</si>
  <si>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</si>
  <si>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</si>
  <si>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</si>
  <si>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</si>
  <si>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</si>
  <si>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</si>
  <si>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</si>
  <si>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</si>
  <si>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</si>
  <si>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</si>
  <si>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</si>
  <si>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</si>
  <si>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</si>
  <si>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</si>
  <si>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</si>
  <si>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</si>
  <si>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</si>
  <si>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</si>
  <si>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</si>
  <si>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</si>
  <si>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</si>
  <si>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</si>
  <si>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</si>
  <si>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</si>
  <si>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</si>
  <si>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</si>
  <si>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</si>
  <si>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</si>
  <si>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</si>
  <si>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</si>
  <si>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</si>
  <si>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</si>
  <si>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</si>
  <si>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</si>
  <si>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</si>
  <si>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</si>
  <si>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</si>
  <si>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</si>
  <si>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</si>
  <si>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</si>
  <si>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</si>
  <si>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</si>
  <si>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</si>
  <si>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</si>
  <si>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</si>
  <si>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</si>
  <si>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</si>
  <si>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</si>
  <si>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</si>
  <si>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</si>
  <si>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</si>
  <si>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</si>
  <si>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</si>
  <si>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</si>
  <si>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</si>
  <si>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</si>
  <si>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</si>
  <si>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</si>
  <si>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</si>
  <si>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</si>
  <si>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</si>
  <si>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</si>
  <si>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</si>
  <si>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</si>
  <si>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</si>
  <si>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</si>
  <si>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</si>
  <si>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</si>
  <si>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</si>
  <si>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</si>
  <si>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</si>
  <si>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</si>
  <si>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</si>
  <si>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</si>
  <si>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</si>
  <si>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</si>
  <si>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</si>
  <si>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</si>
  <si>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</si>
  <si>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</si>
  <si>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</si>
  <si>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</si>
  <si>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</si>
  <si>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</si>
  <si>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</si>
  <si>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</si>
  <si>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</si>
  <si>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</si>
  <si>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</si>
  <si>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</si>
  <si>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</si>
  <si>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</si>
  <si>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</si>
  <si>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</si>
  <si>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</si>
  <si>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</si>
  <si>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</si>
  <si>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</si>
  <si>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</si>
  <si>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</si>
  <si>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</si>
  <si>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</si>
  <si>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</si>
  <si>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</si>
  <si>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</si>
  <si>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</si>
  <si>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</si>
  <si>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</si>
  <si>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</si>
  <si>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</si>
  <si>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</si>
  <si>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</si>
  <si>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</si>
  <si>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</si>
  <si>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</si>
  <si>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</si>
  <si>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</si>
  <si>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</si>
  <si>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</si>
  <si>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</si>
  <si>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</si>
  <si>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</si>
  <si>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</si>
  <si>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</si>
  <si>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</si>
  <si>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</si>
  <si>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</si>
  <si>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</si>
  <si>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</si>
  <si>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</si>
  <si>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</si>
  <si>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</si>
  <si>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</si>
  <si>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</si>
  <si>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</si>
  <si>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</si>
  <si>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</si>
  <si>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</si>
  <si>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</si>
  <si>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</si>
  <si>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</si>
  <si>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</si>
  <si>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</si>
  <si>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</si>
  <si>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</si>
  <si>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</si>
  <si>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</si>
  <si>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</si>
  <si>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</si>
  <si>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</si>
  <si>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</si>
  <si>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</si>
  <si>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</si>
  <si>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</si>
  <si>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</si>
  <si>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</si>
  <si>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</si>
  <si>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</si>
  <si>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</si>
  <si>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</si>
  <si>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</si>
  <si>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</si>
  <si>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</si>
  <si>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</si>
  <si>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</si>
  <si>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</si>
  <si>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</si>
  <si>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</si>
  <si>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</si>
  <si>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</si>
  <si>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</si>
  <si>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</si>
  <si>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</si>
  <si>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</si>
  <si>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</si>
  <si>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</si>
  <si>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</si>
  <si>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</si>
  <si>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</si>
  <si>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</si>
  <si>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</si>
  <si>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</si>
  <si>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</si>
  <si>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</si>
  <si>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</si>
  <si>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</si>
  <si>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</si>
  <si>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</si>
  <si>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</si>
  <si>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</si>
  <si>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</si>
  <si>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</si>
  <si>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</si>
  <si>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</si>
  <si>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</si>
  <si>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</si>
  <si>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</si>
  <si>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</si>
  <si>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</si>
  <si>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</si>
  <si>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</si>
  <si>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</si>
  <si>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</si>
  <si>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</si>
  <si>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</si>
  <si>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</si>
  <si>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</si>
  <si>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</si>
  <si>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</si>
  <si>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</si>
  <si>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</si>
  <si>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</si>
  <si>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</si>
  <si>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</si>
  <si>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</si>
  <si>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</si>
  <si>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</si>
  <si>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</si>
  <si>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</si>
  <si>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</si>
  <si>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</si>
  <si>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</si>
  <si>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</si>
  <si>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</si>
  <si>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</si>
  <si>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</si>
  <si>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</si>
  <si>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</si>
  <si>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</si>
  <si>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</si>
  <si>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</si>
  <si>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</si>
  <si>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</si>
  <si>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</si>
  <si>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</si>
  <si>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</si>
  <si>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</si>
  <si>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</si>
  <si>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</si>
  <si>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</si>
  <si>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</si>
  <si>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</si>
  <si>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</si>
  <si>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</si>
  <si>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</si>
  <si>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</si>
  <si>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</si>
  <si>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</si>
  <si>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</si>
  <si>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</si>
  <si>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</si>
  <si>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</si>
  <si>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</si>
  <si>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</si>
  <si>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</si>
  <si>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</si>
  <si>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</si>
  <si>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</si>
  <si>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</si>
  <si>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</si>
  <si>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</si>
  <si>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</si>
  <si>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</si>
  <si>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</si>
  <si>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</si>
  <si>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</si>
  <si>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</si>
  <si>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</si>
  <si>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</si>
  <si>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</si>
  <si>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</si>
  <si>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</si>
  <si>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</si>
  <si>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</si>
  <si>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</si>
  <si>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</si>
  <si>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</si>
  <si>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</si>
  <si>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</si>
  <si>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</si>
  <si>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</si>
  <si>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</si>
  <si>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</si>
  <si>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</si>
  <si>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</si>
  <si>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</si>
  <si>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</si>
  <si>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</si>
  <si>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</si>
  <si>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</si>
  <si>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</si>
  <si>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</si>
  <si>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</si>
  <si>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</si>
  <si>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</si>
  <si>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</si>
  <si>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</si>
  <si>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</si>
  <si>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</si>
  <si>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</si>
  <si>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</si>
  <si>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</si>
  <si>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</si>
  <si>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</si>
  <si>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</si>
  <si>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</si>
  <si>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</si>
  <si>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</si>
  <si>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</si>
  <si>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</si>
  <si>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</si>
  <si>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</si>
  <si>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</si>
  <si>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</si>
  <si>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</si>
  <si>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</si>
  <si>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</si>
  <si>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</si>
  <si>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</si>
  <si>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</si>
  <si>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</si>
  <si>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</si>
  <si>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</si>
  <si>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</si>
  <si>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</si>
  <si>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</si>
  <si>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</si>
  <si>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</si>
  <si>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</si>
  <si>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</si>
  <si>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</si>
  <si>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</si>
  <si>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</si>
  <si>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</si>
  <si>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</si>
  <si>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</si>
  <si>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</si>
  <si>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</si>
  <si>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</si>
  <si>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</si>
  <si>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</si>
  <si>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</si>
  <si>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</si>
  <si>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</si>
  <si>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</si>
  <si>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</si>
  <si>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</si>
  <si>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</si>
  <si>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</si>
  <si>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</si>
  <si>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</si>
  <si>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</si>
  <si>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</si>
  <si>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</si>
  <si>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</si>
  <si>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</si>
  <si>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</si>
  <si>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</si>
  <si>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</si>
  <si>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</si>
  <si>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</si>
  <si>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</si>
  <si>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</si>
  <si>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</si>
  <si>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</si>
  <si>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</si>
  <si>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</si>
  <si>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</si>
  <si>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</si>
  <si>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</si>
  <si>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</si>
  <si>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</si>
  <si>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</si>
  <si>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</si>
  <si>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</si>
  <si>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</si>
  <si>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</si>
  <si>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</si>
  <si>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</si>
  <si>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</si>
  <si>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</si>
  <si>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</si>
  <si>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</si>
  <si>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</si>
  <si>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</si>
  <si>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</si>
  <si>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</si>
  <si>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</si>
  <si>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</si>
  <si>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</si>
  <si>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</si>
  <si>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</si>
  <si>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</si>
  <si>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</si>
  <si>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</si>
  <si>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</si>
  <si>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</si>
  <si>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</si>
  <si>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</si>
  <si>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</si>
  <si>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</si>
  <si>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</si>
  <si>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</si>
  <si>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</si>
  <si>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</si>
  <si>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</si>
  <si>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</si>
  <si>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</si>
  <si>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</si>
  <si>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</si>
  <si>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</si>
  <si>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</si>
  <si>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</si>
  <si>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</si>
  <si>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</si>
  <si>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</si>
  <si>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</si>
  <si>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</si>
  <si>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</si>
  <si>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</si>
  <si>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</si>
  <si>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</si>
  <si>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</si>
  <si>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</si>
  <si>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</si>
  <si>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</si>
  <si>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</si>
  <si>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</si>
  <si>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</si>
  <si>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</si>
  <si>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</si>
  <si>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</si>
  <si>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</si>
  <si>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</si>
  <si>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</si>
  <si>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</si>
  <si>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</si>
  <si>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</si>
  <si>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</si>
  <si>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</si>
  <si>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</si>
  <si>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</si>
  <si>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</si>
  <si>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</si>
  <si>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</si>
  <si>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</si>
  <si>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</si>
  <si>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</si>
  <si>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</si>
  <si>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</si>
  <si>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</si>
  <si>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</si>
  <si>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</si>
  <si>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</si>
  <si>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</si>
  <si>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</si>
  <si>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</si>
  <si>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</si>
  <si>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</si>
  <si>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</si>
  <si>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</si>
  <si>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</si>
  <si>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</si>
  <si>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</si>
  <si>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</si>
  <si>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</si>
  <si>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</si>
  <si>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</si>
  <si>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</si>
  <si>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</si>
  <si>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</si>
  <si>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</si>
  <si>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</si>
  <si>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</si>
  <si>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</si>
  <si>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</si>
  <si>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</si>
  <si>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</si>
  <si>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</si>
  <si>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</si>
  <si>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</si>
  <si>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</si>
  <si>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</si>
  <si>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</si>
  <si>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</si>
  <si>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</si>
  <si>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</si>
  <si>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</si>
  <si>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</si>
  <si>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</si>
  <si>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</si>
  <si>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</si>
  <si>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</si>
  <si>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</si>
  <si>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</si>
  <si>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</si>
  <si>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</si>
  <si>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</si>
  <si>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</si>
  <si>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</si>
  <si>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</si>
  <si>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</si>
  <si>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</si>
  <si>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</si>
  <si>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</si>
  <si>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</si>
  <si>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</si>
  <si>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</si>
  <si>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</si>
  <si>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</si>
  <si>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</si>
  <si>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</si>
  <si>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</si>
  <si>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</si>
  <si>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</si>
  <si>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</si>
  <si>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</si>
  <si>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</si>
  <si>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</si>
  <si>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</si>
  <si>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</si>
  <si>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</si>
  <si>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</si>
  <si>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</si>
  <si>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</si>
  <si>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</si>
  <si>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</si>
  <si>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</si>
  <si>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</si>
  <si>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</si>
  <si>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</si>
  <si>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</si>
  <si>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</si>
  <si>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</si>
  <si>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</si>
  <si>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</si>
  <si>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</si>
  <si>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</si>
  <si>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</si>
  <si>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</si>
  <si>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</si>
  <si>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</si>
  <si>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</si>
  <si>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</si>
  <si>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</si>
  <si>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</si>
  <si>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</si>
  <si>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</si>
  <si>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</si>
  <si>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</si>
  <si>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</si>
  <si>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</si>
  <si>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</si>
  <si>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</si>
  <si>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</si>
  <si>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</si>
  <si>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</si>
  <si>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</si>
  <si>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</si>
  <si>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</si>
  <si>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</si>
  <si>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</si>
  <si>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</si>
  <si>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</si>
  <si>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</si>
  <si>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</si>
  <si>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</si>
  <si>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</si>
  <si>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</si>
  <si>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</si>
  <si>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</si>
  <si>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</si>
  <si>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</si>
  <si>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</si>
  <si>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</si>
  <si>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</si>
  <si>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</si>
  <si>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</si>
  <si>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</si>
  <si>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</si>
  <si>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</si>
  <si>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</si>
  <si>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</si>
  <si>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</si>
  <si>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</si>
  <si>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</si>
  <si>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</si>
  <si>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</si>
  <si>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</si>
  <si>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</si>
  <si>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</si>
  <si>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</si>
  <si>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</si>
  <si>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</si>
  <si>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</si>
  <si>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</si>
  <si>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</si>
  <si>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</si>
  <si>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</si>
  <si>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</si>
  <si>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</si>
  <si>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</si>
  <si>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</si>
  <si>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</si>
  <si>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</si>
  <si>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</si>
  <si>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</si>
  <si>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</si>
  <si>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</si>
  <si>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</si>
  <si>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</si>
  <si>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</si>
  <si>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</si>
  <si>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</si>
  <si>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</si>
  <si>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</si>
  <si>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</si>
  <si>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</si>
  <si>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</si>
  <si>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</si>
  <si>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</si>
  <si>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</si>
  <si>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</si>
  <si>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</si>
  <si>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</si>
  <si>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</si>
  <si>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</si>
  <si>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</si>
  <si>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</si>
  <si>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</si>
  <si>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</si>
  <si>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</si>
  <si>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</si>
  <si>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</si>
  <si>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</si>
  <si>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</si>
  <si>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</si>
  <si>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</si>
  <si>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</si>
  <si>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</si>
  <si>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</si>
  <si>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</si>
  <si>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</si>
  <si>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</si>
  <si>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</si>
  <si>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</si>
  <si>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</si>
  <si>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</si>
  <si>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</si>
  <si>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</si>
  <si>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</si>
  <si>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</si>
  <si>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</si>
  <si>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</si>
  <si>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</si>
  <si>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</si>
  <si>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</si>
  <si>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</si>
  <si>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</si>
  <si>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</si>
  <si>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</si>
  <si>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</si>
  <si>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</si>
  <si>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</si>
  <si>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</si>
  <si>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</si>
  <si>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</si>
  <si>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</si>
  <si>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</si>
  <si>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</si>
  <si>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</si>
  <si>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</si>
  <si>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</si>
  <si>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</si>
  <si>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</si>
  <si>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</si>
  <si>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</si>
  <si>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</si>
  <si>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</si>
  <si>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</si>
  <si>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</si>
  <si>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</si>
  <si>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</si>
  <si>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</si>
  <si>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</si>
  <si>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</si>
  <si>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</si>
  <si>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</si>
  <si>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</si>
  <si>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</si>
  <si>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</si>
  <si>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</si>
  <si>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</si>
  <si>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</si>
  <si>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</si>
  <si>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</si>
  <si>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</si>
  <si>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</si>
  <si>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</si>
  <si>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</si>
  <si>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</si>
  <si>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</si>
  <si>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</si>
  <si>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</si>
  <si>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</si>
  <si>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</si>
  <si>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</si>
  <si>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</si>
  <si>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</si>
  <si>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</si>
  <si>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</si>
  <si>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</si>
  <si>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</si>
  <si>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</si>
  <si>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</si>
  <si>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</si>
  <si>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</si>
  <si>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</si>
  <si>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</si>
  <si>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</si>
  <si>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</si>
  <si>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</si>
  <si>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</si>
  <si>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</si>
  <si>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</si>
  <si>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</si>
  <si>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</si>
  <si>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</si>
  <si>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</si>
  <si>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</si>
  <si>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</si>
  <si>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</si>
  <si>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</si>
  <si>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</si>
  <si>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</si>
  <si>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</si>
  <si>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</si>
  <si>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</si>
  <si>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</si>
  <si>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</si>
  <si>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</si>
  <si>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</si>
  <si>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</si>
  <si>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</si>
  <si>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</si>
  <si>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</si>
  <si>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</si>
  <si>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</si>
  <si>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</si>
  <si>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</si>
  <si>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</si>
  <si>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</si>
  <si>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</si>
  <si>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</si>
  <si>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</si>
  <si>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</si>
  <si>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</si>
  <si>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</si>
  <si>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</si>
  <si>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</si>
  <si>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</si>
  <si>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</si>
  <si>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</si>
  <si>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</si>
  <si>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</si>
  <si>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</si>
  <si>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</si>
  <si>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</si>
  <si>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</si>
  <si>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</si>
  <si>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</si>
  <si>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</si>
  <si>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</si>
  <si>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</si>
  <si>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</si>
  <si>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</si>
  <si>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</si>
  <si>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</si>
  <si>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</si>
  <si>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</si>
  <si>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</si>
  <si>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</si>
  <si>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</si>
  <si>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</si>
  <si>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</si>
  <si>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</si>
  <si>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</si>
  <si>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</si>
  <si>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</si>
  <si>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</si>
  <si>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</si>
  <si>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</si>
  <si>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</si>
  <si>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</si>
  <si>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</si>
  <si>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</si>
  <si>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</si>
  <si>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</si>
  <si>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</si>
  <si>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</si>
  <si>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</si>
  <si>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</si>
  <si>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</si>
  <si>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</si>
  <si>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</si>
  <si>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</si>
  <si>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</si>
  <si>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</si>
  <si>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</si>
  <si>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</si>
  <si>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</si>
  <si>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</si>
  <si>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</si>
  <si>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</si>
  <si>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</si>
  <si>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</si>
  <si>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</si>
  <si>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</si>
  <si>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</si>
  <si>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</si>
  <si>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</si>
  <si>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</si>
  <si>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</si>
  <si>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</si>
  <si>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</si>
  <si>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</si>
  <si>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</si>
  <si>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</si>
  <si>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</si>
  <si>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</si>
  <si>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</si>
  <si>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</si>
  <si>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</si>
  <si>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</si>
  <si>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</si>
  <si>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</si>
  <si>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</si>
  <si>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</si>
  <si>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</si>
  <si>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</si>
  <si>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</si>
  <si>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</si>
  <si>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</si>
  <si>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</si>
  <si>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</si>
  <si>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</si>
  <si>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</si>
  <si>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</si>
  <si>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</si>
  <si>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</si>
  <si>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</si>
  <si>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</si>
  <si>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</si>
  <si>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</si>
  <si>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</si>
  <si>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</si>
  <si>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</si>
  <si>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</si>
  <si>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</si>
  <si>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</si>
  <si>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</si>
  <si>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</si>
  <si>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</si>
  <si>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</si>
  <si>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</si>
  <si>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</si>
  <si>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</si>
  <si>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</si>
  <si>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</si>
  <si>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</si>
  <si>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</si>
  <si>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</si>
  <si>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</si>
  <si>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</si>
  <si>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</si>
  <si>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</si>
  <si>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</si>
  <si>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</si>
  <si>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</si>
  <si>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</si>
  <si>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</si>
  <si>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</si>
  <si>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</si>
  <si>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</si>
  <si>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</si>
  <si>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</si>
  <si>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</si>
  <si>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</si>
  <si>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</si>
  <si>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</si>
  <si>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</si>
  <si>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</si>
  <si>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</si>
  <si>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</si>
  <si>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</si>
  <si>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</si>
  <si>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</si>
  <si>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</si>
  <si>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</si>
  <si>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</si>
  <si>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</si>
  <si>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</si>
  <si>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</si>
  <si>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</si>
  <si>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</si>
  <si>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</si>
  <si>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</si>
  <si>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</si>
  <si>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</si>
  <si>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</si>
  <si>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</si>
  <si>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</si>
  <si>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</si>
  <si>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</si>
  <si>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</si>
  <si>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</si>
  <si>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</si>
  <si>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</si>
  <si>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</si>
  <si>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</si>
  <si>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</si>
  <si>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</si>
  <si>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</si>
  <si>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</si>
  <si>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</si>
  <si>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</si>
  <si>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</si>
  <si>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</si>
  <si>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</si>
  <si>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</si>
  <si>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</si>
  <si>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</si>
  <si>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</si>
  <si>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</si>
  <si>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</si>
  <si>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</si>
  <si>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</si>
  <si>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</si>
  <si>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</si>
  <si>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</si>
  <si>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</si>
  <si>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</si>
  <si>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</si>
  <si>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</si>
  <si>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</si>
  <si>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</si>
  <si>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</si>
  <si>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</si>
  <si>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</si>
  <si>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</si>
  <si>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</si>
  <si>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</si>
  <si>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</si>
  <si>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</si>
  <si>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</si>
  <si>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</si>
  <si>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</si>
  <si>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</si>
  <si>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</si>
  <si>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</si>
  <si>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</si>
  <si>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</si>
  <si>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</si>
  <si>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</si>
  <si>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</si>
  <si>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</si>
  <si>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</si>
  <si>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</si>
  <si>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</si>
  <si>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</si>
  <si>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</si>
  <si>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</si>
  <si>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</si>
  <si>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</si>
  <si>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</si>
  <si>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</si>
  <si>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</si>
  <si>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</si>
  <si>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</si>
  <si>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</si>
  <si>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</si>
  <si>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</si>
  <si>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</si>
  <si>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</si>
  <si>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</si>
  <si>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</si>
  <si>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</si>
  <si>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</si>
  <si>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</si>
  <si>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</si>
  <si>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</si>
  <si>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</si>
  <si>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</si>
  <si>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</si>
  <si>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</si>
  <si>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</si>
  <si>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</si>
  <si>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</si>
  <si>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</si>
  <si>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</si>
  <si>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</si>
  <si>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</si>
  <si>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</si>
  <si>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</si>
  <si>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</si>
  <si>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</si>
  <si>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</si>
  <si>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</si>
  <si>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</si>
  <si>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</si>
  <si>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</si>
  <si>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</si>
  <si>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</si>
  <si>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</si>
  <si>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</si>
  <si>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</si>
  <si>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</si>
  <si>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</si>
  <si>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</si>
  <si>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</si>
  <si>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</si>
  <si>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</si>
  <si>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</si>
  <si>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</si>
  <si>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</si>
  <si>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</si>
  <si>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</si>
  <si>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</si>
  <si>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</si>
  <si>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</si>
  <si>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</si>
  <si>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</si>
  <si>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</si>
  <si>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</si>
  <si>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</si>
  <si>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</si>
  <si>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</si>
  <si>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</si>
  <si>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</si>
  <si>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</si>
  <si>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</si>
  <si>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</si>
  <si>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</si>
  <si>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</si>
  <si>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</si>
  <si>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</si>
  <si>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</si>
  <si>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</si>
  <si>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</si>
  <si>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</si>
  <si>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</si>
  <si>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</si>
  <si>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</si>
  <si>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</si>
  <si>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</si>
  <si>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</si>
  <si>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</si>
  <si>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</si>
  <si>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</si>
  <si>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</si>
  <si>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</si>
  <si>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</si>
  <si>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</si>
  <si>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</si>
  <si>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</si>
  <si>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</si>
  <si>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</si>
  <si>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</si>
  <si>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</si>
  <si>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</si>
  <si>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</si>
  <si>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</si>
  <si>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</si>
  <si>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</si>
  <si>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</si>
  <si>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</si>
  <si>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</si>
  <si>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</si>
  <si>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</si>
  <si>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</si>
  <si>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</si>
  <si>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</si>
  <si>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</si>
  <si>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</si>
  <si>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</si>
  <si>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</si>
  <si>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</si>
  <si>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</si>
  <si>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</si>
  <si>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</si>
  <si>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</si>
  <si>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</si>
  <si>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</si>
  <si>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</si>
  <si>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</si>
  <si>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</si>
  <si>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</si>
  <si>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</si>
  <si>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</si>
  <si>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</si>
  <si>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</si>
  <si>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</si>
  <si>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</si>
  <si>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</si>
  <si>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</si>
  <si>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</si>
  <si>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</si>
  <si>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</si>
  <si>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</si>
  <si>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</si>
  <si>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</si>
  <si>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</si>
  <si>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</si>
  <si>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</si>
  <si>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</si>
  <si>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</si>
  <si>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</si>
  <si>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</si>
  <si>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</si>
  <si>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</si>
  <si>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</si>
  <si>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</si>
  <si>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</si>
  <si>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</si>
  <si>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</si>
  <si>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</si>
  <si>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</si>
  <si>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</si>
  <si>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</si>
  <si>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</si>
  <si>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</si>
  <si>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</si>
  <si>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</si>
  <si>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</si>
  <si>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</si>
  <si>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</si>
  <si>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</si>
  <si>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</si>
  <si>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</si>
  <si>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</si>
  <si>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</si>
  <si>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</si>
  <si>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</si>
  <si>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</si>
  <si>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</si>
  <si>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</si>
  <si>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</si>
  <si>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</si>
  <si>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</si>
  <si>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</si>
  <si>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</si>
  <si>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</si>
  <si>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</si>
  <si>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</si>
  <si>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</si>
  <si>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</si>
  <si>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</si>
  <si>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</si>
  <si>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</si>
  <si>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</si>
  <si>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</si>
  <si>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</si>
  <si>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</si>
  <si>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</si>
  <si>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</si>
  <si>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</si>
  <si>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</si>
  <si>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</si>
  <si>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</si>
  <si>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</si>
  <si>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</si>
  <si>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</si>
  <si>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</si>
  <si>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</si>
  <si>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</si>
  <si>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</si>
  <si>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</si>
  <si>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</si>
  <si>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</si>
  <si>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</si>
  <si>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</si>
  <si>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</si>
  <si>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</si>
  <si>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</si>
  <si>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</si>
  <si>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</si>
  <si>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</si>
  <si>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</si>
  <si>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</si>
  <si>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</si>
  <si>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</si>
  <si>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</si>
  <si>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</si>
  <si>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</si>
  <si>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</si>
  <si>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</si>
  <si>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</si>
  <si>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</si>
  <si>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</si>
  <si>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</si>
  <si>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</si>
  <si>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</si>
  <si>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</si>
  <si>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</si>
  <si>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</si>
  <si>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</si>
  <si>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</si>
  <si>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</si>
  <si>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</si>
  <si>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</si>
  <si>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</si>
  <si>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</si>
  <si>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</si>
  <si>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</si>
  <si>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</si>
  <si>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</si>
  <si>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</si>
  <si>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</si>
  <si>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</si>
  <si>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</si>
  <si>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</si>
  <si>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</si>
  <si>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</si>
  <si>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</si>
  <si>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</si>
  <si>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</si>
  <si>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</si>
  <si>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</si>
  <si>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</si>
  <si>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</si>
  <si>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</si>
  <si>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</si>
  <si>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</si>
  <si>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</si>
  <si>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</si>
  <si>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</si>
  <si>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</si>
  <si>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</si>
  <si>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</si>
  <si>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</si>
  <si>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</si>
  <si>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</si>
  <si>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</si>
  <si>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</si>
  <si>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</si>
  <si>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</si>
  <si>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</si>
  <si>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</si>
  <si>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</si>
  <si>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</si>
  <si>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</si>
  <si>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</si>
  <si>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</si>
  <si>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</si>
  <si>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</si>
  <si>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</si>
  <si>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</si>
  <si>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</si>
  <si>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</si>
  <si>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</si>
  <si>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</si>
  <si>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</si>
  <si>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</si>
  <si>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</si>
  <si>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</si>
  <si>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</si>
  <si>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</si>
  <si>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</si>
  <si>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</si>
  <si>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</si>
  <si>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</si>
  <si>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</si>
  <si>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</si>
  <si>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</si>
  <si>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</si>
  <si>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</si>
  <si>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</si>
  <si>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</si>
  <si>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</si>
  <si>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</si>
  <si>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</si>
  <si>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</si>
  <si>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</si>
  <si>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</si>
  <si>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</si>
  <si>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</si>
  <si>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</si>
  <si>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</si>
  <si>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</si>
  <si>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</si>
  <si>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</si>
  <si>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</si>
  <si>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</si>
  <si>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</si>
  <si>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</si>
  <si>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</si>
  <si>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</si>
  <si>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</si>
  <si>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</si>
  <si>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</si>
  <si>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</si>
  <si>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</si>
  <si>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</si>
  <si>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</si>
  <si>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</si>
  <si>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</si>
  <si>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</si>
  <si>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</si>
  <si>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</si>
  <si>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</si>
  <si>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</si>
  <si>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</si>
  <si>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</si>
  <si>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</si>
  <si>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</si>
  <si>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</si>
  <si>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</si>
  <si>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</si>
  <si>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</si>
  <si>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</si>
  <si>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</si>
  <si>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</si>
  <si>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</si>
  <si>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</si>
  <si>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</si>
  <si>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</si>
  <si>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</si>
  <si>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</si>
  <si>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</si>
  <si>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</si>
  <si>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</si>
  <si>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</si>
  <si>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</si>
  <si>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</si>
  <si>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</si>
  <si>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</si>
  <si>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</si>
  <si>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</si>
  <si>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</si>
  <si>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</si>
  <si>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</si>
  <si>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</si>
  <si>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</si>
  <si>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</si>
  <si>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</si>
  <si>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</si>
  <si>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</si>
  <si>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</si>
  <si>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</si>
  <si>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</si>
  <si>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</si>
  <si>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</si>
  <si>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</si>
  <si>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</si>
  <si>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</si>
  <si>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</si>
  <si>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</si>
  <si>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</si>
  <si>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</si>
  <si>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</si>
  <si>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</si>
  <si>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</si>
  <si>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</si>
  <si>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</si>
  <si>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</si>
  <si>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</si>
  <si>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</si>
  <si>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</si>
  <si>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</si>
  <si>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</si>
  <si>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</si>
  <si>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</si>
  <si>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</si>
  <si>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</si>
  <si>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</si>
  <si>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</si>
  <si>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</si>
  <si>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</si>
  <si>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</si>
  <si>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</si>
  <si>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</si>
  <si>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</si>
  <si>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</si>
  <si>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</si>
  <si>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</si>
  <si>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</si>
  <si>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</si>
  <si>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</si>
  <si>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</si>
  <si>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</si>
  <si>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</si>
  <si>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</si>
  <si>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</si>
  <si>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</si>
  <si>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</si>
  <si>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</si>
  <si>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</si>
  <si>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</si>
  <si>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</si>
  <si>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</si>
  <si>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</si>
  <si>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</si>
  <si>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</si>
  <si>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</si>
  <si>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</si>
  <si>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</si>
  <si>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</si>
  <si>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</si>
  <si>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</si>
  <si>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</si>
  <si>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</si>
  <si>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</si>
  <si>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</si>
  <si>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</si>
  <si>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</si>
  <si>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</si>
  <si>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</si>
  <si>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</si>
  <si>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</si>
  <si>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</si>
  <si>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</si>
  <si>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</si>
  <si>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</si>
  <si>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</si>
  <si>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</si>
  <si>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</si>
  <si>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</si>
  <si>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</si>
  <si>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</si>
  <si>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</si>
  <si>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</si>
  <si>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</si>
  <si>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</si>
  <si>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</si>
  <si>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</si>
  <si>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</si>
  <si>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</si>
  <si>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</si>
  <si>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</si>
  <si>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</si>
  <si>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</si>
  <si>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</si>
  <si>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</si>
  <si>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</si>
  <si>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</si>
  <si>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</si>
  <si>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</si>
  <si>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</si>
  <si>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</si>
  <si>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</si>
  <si>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</si>
  <si>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</si>
  <si>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</si>
  <si>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</si>
  <si>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</si>
  <si>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</si>
  <si>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</si>
  <si>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</si>
  <si>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</si>
  <si>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</si>
  <si>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</si>
  <si>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</si>
  <si>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</si>
  <si>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</si>
  <si>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</si>
  <si>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</si>
  <si>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</si>
  <si>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</si>
  <si>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</si>
  <si>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</si>
  <si>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</si>
  <si>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</si>
  <si>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</si>
  <si>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</si>
  <si>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</si>
  <si>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</si>
  <si>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</si>
  <si>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</si>
  <si>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</si>
  <si>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</si>
  <si>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</si>
  <si>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</si>
  <si>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</si>
  <si>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</si>
  <si>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</si>
  <si>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</si>
  <si>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</si>
  <si>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</si>
  <si>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</si>
  <si>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</si>
  <si>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</si>
  <si>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</si>
  <si>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</si>
  <si>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</si>
  <si>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</si>
  <si>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</si>
  <si>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</si>
  <si>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</si>
  <si>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</si>
  <si>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</si>
  <si>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</si>
  <si>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</si>
  <si>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</si>
  <si>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</si>
  <si>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</si>
  <si>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</si>
  <si>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</si>
  <si>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</si>
  <si>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</si>
  <si>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</si>
  <si>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</si>
  <si>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</si>
  <si>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</si>
  <si>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</si>
  <si>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</si>
  <si>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</si>
  <si>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</si>
  <si>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</si>
  <si>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</si>
  <si>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</si>
  <si>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</si>
  <si>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</si>
  <si>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</si>
  <si>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</si>
  <si>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</si>
  <si>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</si>
  <si>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</si>
  <si>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</si>
  <si>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</si>
  <si>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</si>
  <si>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</si>
  <si>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</si>
  <si>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</si>
  <si>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</si>
  <si>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</si>
  <si>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</si>
  <si>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</si>
  <si>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</si>
  <si>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</si>
  <si>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</si>
  <si>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</si>
  <si>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</si>
  <si>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</si>
  <si>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</si>
  <si>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</si>
  <si>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</si>
  <si>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</si>
  <si>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</si>
  <si>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</si>
  <si>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</si>
  <si>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</si>
  <si>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</si>
  <si>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</si>
  <si>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</si>
  <si>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</si>
  <si>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</si>
  <si>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</si>
  <si>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</si>
  <si>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</si>
  <si>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</si>
  <si>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</si>
  <si>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</si>
  <si>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</si>
  <si>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</si>
  <si>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</si>
  <si>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</si>
  <si>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</si>
  <si>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</si>
  <si>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</si>
  <si>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</si>
  <si>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</si>
  <si>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</si>
  <si>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</si>
  <si>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</si>
  <si>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</si>
  <si>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</si>
  <si>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</si>
  <si>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</si>
  <si>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</si>
  <si>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</si>
  <si>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</si>
  <si>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</si>
  <si>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</si>
  <si>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</si>
  <si>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</si>
  <si>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</si>
  <si>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</si>
  <si>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</si>
  <si>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</si>
  <si>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</si>
  <si>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</si>
  <si>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</si>
  <si>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</si>
  <si>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</si>
  <si>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</si>
  <si>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</si>
  <si>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</si>
  <si>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</si>
  <si>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</si>
  <si>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</si>
  <si>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</si>
  <si>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</si>
  <si>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</si>
  <si>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</si>
  <si>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</si>
  <si>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</si>
  <si>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</si>
  <si>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</si>
  <si>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</si>
  <si>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</si>
  <si>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</si>
  <si>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</si>
  <si>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</si>
  <si>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</si>
  <si>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</si>
  <si>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</si>
  <si>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</si>
  <si>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</si>
  <si>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</si>
  <si>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</si>
  <si>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</si>
  <si>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</si>
  <si>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</si>
  <si>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</si>
  <si>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</si>
  <si>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</si>
  <si>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</si>
  <si>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</si>
  <si>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</si>
  <si>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</si>
  <si>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</si>
  <si>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</si>
  <si>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</si>
  <si>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</si>
  <si>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</si>
  <si>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</si>
  <si>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</si>
  <si>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</si>
  <si>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</si>
  <si>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</si>
  <si>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</si>
  <si>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</si>
  <si>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</si>
  <si>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</si>
  <si>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</si>
  <si>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</si>
  <si>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</si>
  <si>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</si>
  <si>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</si>
  <si>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</si>
  <si>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</si>
  <si>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</si>
  <si>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</si>
  <si>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</si>
  <si>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</si>
  <si>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</si>
  <si>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</si>
  <si>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</si>
  <si>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</si>
  <si>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</si>
  <si>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</si>
  <si>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</si>
  <si>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</si>
  <si>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</si>
  <si>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</si>
  <si>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</si>
  <si>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</si>
  <si>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</si>
  <si>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</si>
  <si>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</si>
  <si>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</si>
  <si>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</si>
  <si>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</si>
  <si>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</si>
  <si>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</si>
  <si>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</si>
  <si>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</si>
  <si>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</si>
  <si>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</si>
  <si>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</si>
  <si>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</si>
  <si>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</si>
  <si>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</si>
  <si>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</si>
  <si>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</si>
  <si>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</si>
  <si>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</si>
  <si>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</si>
  <si>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</si>
  <si>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</si>
  <si>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</si>
  <si>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</si>
  <si>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</si>
  <si>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</si>
  <si>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</si>
  <si>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</si>
  <si>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</si>
  <si>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</si>
  <si>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</si>
  <si>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</si>
  <si>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</si>
  <si>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</si>
  <si>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</si>
  <si>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</si>
  <si>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</si>
  <si>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</si>
  <si>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</si>
  <si>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</si>
  <si>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</si>
  <si>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</si>
  <si>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</si>
  <si>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</si>
  <si>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</si>
  <si>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</si>
  <si>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</si>
  <si>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</si>
  <si>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</si>
  <si>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</si>
  <si>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</si>
  <si>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</si>
  <si>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</si>
  <si>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</si>
  <si>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</si>
  <si>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</si>
  <si>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</si>
  <si>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</si>
  <si>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</si>
  <si>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</si>
  <si>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</si>
  <si>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</si>
  <si>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</si>
  <si>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</si>
  <si>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</si>
  <si>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</si>
  <si>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</si>
  <si>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</si>
  <si>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</si>
  <si>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</si>
  <si>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</si>
  <si>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</si>
  <si>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</si>
  <si>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</si>
  <si>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</si>
  <si>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</si>
  <si>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</si>
  <si>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</si>
  <si>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</si>
  <si>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</si>
  <si>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</si>
  <si>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</si>
  <si>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</si>
  <si>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</si>
  <si>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</si>
  <si>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</si>
  <si>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</si>
  <si>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</si>
  <si>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</si>
  <si>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</si>
  <si>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</si>
  <si>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</si>
  <si>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</si>
  <si>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</si>
  <si>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</si>
  <si>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</si>
  <si>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</si>
  <si>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</si>
  <si>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</si>
  <si>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</si>
  <si>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</si>
  <si>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</si>
  <si>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</si>
  <si>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</si>
  <si>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</si>
  <si>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</si>
  <si>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</si>
  <si>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</si>
  <si>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</si>
  <si>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</si>
  <si>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</si>
  <si>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</si>
  <si>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</si>
  <si>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</si>
  <si>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</si>
  <si>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</si>
  <si>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</si>
  <si>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</si>
  <si>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</si>
  <si>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</si>
  <si>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</si>
  <si>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</si>
  <si>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</si>
  <si>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</si>
  <si>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</si>
  <si>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</si>
  <si>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</si>
  <si>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</si>
  <si>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</si>
  <si>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</si>
  <si>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</si>
  <si>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</si>
  <si>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</si>
  <si>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</si>
  <si>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</si>
  <si>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</si>
  <si>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</si>
  <si>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</si>
  <si>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</si>
  <si>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</si>
  <si>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</si>
  <si>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</si>
  <si>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</si>
  <si>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</si>
  <si>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</si>
  <si>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</si>
  <si>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</si>
  <si>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</si>
  <si>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</si>
  <si>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</si>
  <si>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</si>
  <si>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</si>
  <si>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</si>
  <si>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</si>
  <si>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</si>
  <si>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</si>
  <si>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</si>
  <si>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</si>
  <si>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</si>
  <si>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</si>
  <si>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</si>
  <si>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</si>
  <si>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</si>
  <si>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</si>
  <si>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</si>
  <si>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</si>
  <si>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</si>
  <si>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</si>
  <si>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</si>
  <si>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</si>
  <si>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</si>
  <si>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</si>
  <si>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</si>
  <si>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</si>
  <si>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</si>
  <si>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</si>
  <si>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</si>
  <si>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</si>
  <si>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</si>
  <si>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</si>
  <si>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</si>
  <si>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</si>
  <si>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</si>
  <si>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</si>
  <si>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</si>
  <si>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</si>
  <si>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</si>
  <si>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</si>
  <si>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</si>
  <si>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</si>
  <si>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</si>
  <si>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</si>
  <si>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</si>
  <si>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</si>
  <si>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</si>
  <si>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</si>
  <si>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</si>
  <si>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</si>
  <si>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</si>
  <si>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</si>
  <si>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</si>
  <si>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</si>
  <si>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</si>
  <si>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</si>
  <si>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</si>
  <si>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</si>
  <si>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</si>
  <si>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</si>
  <si>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</si>
  <si>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</si>
  <si>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</si>
  <si>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</si>
  <si>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</si>
  <si>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</si>
  <si>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</si>
  <si>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</si>
  <si>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</si>
  <si>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</si>
  <si>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</si>
  <si>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</si>
  <si>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</si>
  <si>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</si>
  <si>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</si>
  <si>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</si>
  <si>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</si>
  <si>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</si>
  <si>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</si>
  <si>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</si>
  <si>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</si>
  <si>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</si>
  <si>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</si>
  <si>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</si>
  <si>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</si>
  <si>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</si>
  <si>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</si>
  <si>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</si>
  <si>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</si>
  <si>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</si>
  <si>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</si>
  <si>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</si>
  <si>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</si>
  <si>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</si>
  <si>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</si>
  <si>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</si>
  <si>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</si>
  <si>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</si>
  <si>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</si>
  <si>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</si>
  <si>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</si>
  <si>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</si>
  <si>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</si>
  <si>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</si>
  <si>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</si>
  <si>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</si>
  <si>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</si>
  <si>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</si>
  <si>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</si>
  <si>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</si>
  <si>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</si>
  <si>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</si>
  <si>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</si>
  <si>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</si>
  <si>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</si>
  <si>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</si>
  <si>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</si>
  <si>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</si>
  <si>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</si>
  <si>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</si>
  <si>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</si>
  <si>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</si>
  <si>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</si>
  <si>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</si>
  <si>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</si>
  <si>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</si>
  <si>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</si>
  <si>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</si>
  <si>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</si>
  <si>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</si>
  <si>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</si>
  <si>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</si>
  <si>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</si>
  <si>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</si>
  <si>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</si>
  <si>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</si>
  <si>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</si>
  <si>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</si>
  <si>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</si>
  <si>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</si>
  <si>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</si>
  <si>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</si>
  <si>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</si>
  <si>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</si>
  <si>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</si>
  <si>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</si>
  <si>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</si>
  <si>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</si>
  <si>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</si>
  <si>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</si>
  <si>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</si>
  <si>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</si>
  <si>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</si>
  <si>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</si>
  <si>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</si>
  <si>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</si>
  <si>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</si>
  <si>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</si>
  <si>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</si>
  <si>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</si>
  <si>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</si>
  <si>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</si>
  <si>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</si>
  <si>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</si>
  <si>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</si>
  <si>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</si>
  <si>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</si>
  <si>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</si>
  <si>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</si>
  <si>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</si>
  <si>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</si>
  <si>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</si>
  <si>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</si>
  <si>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</si>
  <si>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</si>
  <si>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</si>
  <si>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</si>
  <si>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</si>
  <si>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</si>
  <si>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</si>
  <si>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</si>
  <si>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</si>
  <si>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</si>
  <si>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</si>
  <si>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</si>
  <si>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</si>
  <si>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</si>
  <si>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</si>
  <si>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</si>
  <si>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</si>
  <si>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</si>
  <si>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</si>
  <si>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</si>
  <si>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</si>
  <si>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</si>
  <si>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</si>
  <si>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</si>
  <si>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</si>
  <si>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</si>
  <si>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</si>
  <si>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</si>
  <si>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</si>
  <si>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</si>
  <si>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</si>
  <si>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</si>
  <si>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</si>
  <si>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</si>
  <si>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</si>
  <si>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</si>
  <si>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</si>
  <si>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</si>
  <si>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</si>
  <si>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</si>
  <si>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</si>
  <si>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</si>
  <si>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</si>
  <si>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</si>
  <si>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</si>
  <si>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</si>
  <si>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</si>
  <si>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</si>
  <si>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</si>
  <si>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</si>
  <si>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</si>
  <si>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</si>
  <si>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</si>
  <si>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</si>
  <si>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</si>
  <si>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</si>
  <si>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</si>
  <si>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</si>
  <si>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</si>
  <si>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</si>
  <si>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</si>
  <si>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</si>
  <si>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</si>
  <si>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</si>
  <si>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</si>
  <si>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</si>
  <si>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</si>
  <si>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</si>
  <si>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</si>
  <si>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</si>
  <si>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</si>
  <si>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</si>
  <si>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</si>
  <si>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</si>
  <si>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</si>
  <si>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</si>
  <si>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</si>
  <si>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</si>
  <si>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</si>
  <si>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</si>
  <si>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</si>
  <si>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</si>
  <si>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</si>
  <si>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</si>
  <si>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</si>
  <si>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</si>
  <si>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</si>
  <si>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</si>
  <si>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</si>
  <si>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</si>
  <si>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</si>
  <si>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</si>
  <si>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</si>
  <si>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</si>
  <si>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</si>
  <si>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</si>
  <si>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</si>
  <si>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</si>
  <si>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</si>
  <si>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</si>
  <si>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</si>
  <si>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</si>
  <si>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</si>
  <si>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</si>
  <si>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</si>
  <si>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</si>
  <si>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</si>
  <si>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</si>
  <si>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</si>
  <si>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</si>
  <si>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</si>
  <si>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</si>
  <si>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</si>
  <si>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</si>
  <si>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</si>
  <si>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</si>
  <si>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</si>
  <si>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</si>
  <si>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</si>
  <si>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</si>
  <si>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</si>
  <si>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</si>
  <si>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</si>
  <si>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</si>
  <si>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</si>
  <si>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</si>
  <si>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</si>
  <si>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</si>
  <si>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</si>
  <si>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</si>
  <si>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</si>
  <si>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</si>
  <si>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</si>
  <si>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</si>
  <si>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</si>
  <si>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</si>
  <si>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</si>
  <si>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</si>
  <si>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</si>
  <si>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</si>
  <si>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</si>
  <si>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</si>
  <si>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</si>
  <si>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</si>
  <si>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</si>
  <si>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</si>
  <si>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</si>
  <si>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</si>
  <si>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</si>
  <si>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</si>
  <si>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</si>
  <si>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</si>
  <si>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</si>
  <si>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</si>
  <si>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</si>
  <si>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</si>
  <si>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</si>
  <si>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</si>
  <si>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</si>
  <si>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</si>
  <si>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</si>
  <si>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</si>
  <si>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</si>
  <si>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</si>
  <si>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</si>
  <si>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</si>
  <si>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</si>
  <si>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</si>
  <si>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</si>
  <si>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</si>
  <si>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</si>
  <si>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</si>
  <si>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</si>
  <si>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</si>
  <si>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</si>
  <si>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</si>
  <si>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</si>
  <si>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</si>
  <si>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</si>
  <si>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</si>
  <si>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</si>
  <si>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</si>
  <si>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</si>
  <si>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</si>
  <si>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</si>
  <si>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</si>
  <si>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</si>
  <si>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</si>
  <si>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</si>
  <si>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</si>
  <si>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</si>
  <si>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</si>
  <si>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</si>
  <si>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</si>
  <si>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</si>
  <si>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</si>
  <si>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</si>
  <si>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</si>
  <si>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</si>
  <si>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</si>
  <si>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</si>
  <si>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</si>
  <si>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</si>
  <si>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</si>
  <si>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</si>
  <si>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</si>
  <si>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</si>
  <si>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</si>
  <si>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</si>
  <si>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</si>
  <si>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</si>
  <si>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</si>
  <si>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</si>
  <si>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</si>
  <si>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</si>
  <si>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</si>
  <si>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</si>
  <si>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</si>
  <si>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</si>
  <si>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</si>
  <si>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</si>
  <si>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</si>
  <si>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</si>
  <si>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</si>
  <si>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</si>
  <si>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</si>
  <si>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</si>
  <si>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</si>
  <si>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</si>
  <si>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</si>
  <si>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</si>
  <si>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</si>
  <si>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</si>
  <si>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</si>
  <si>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</si>
  <si>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</si>
  <si>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</si>
  <si>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</si>
  <si>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</si>
  <si>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</si>
  <si>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</si>
  <si>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</si>
  <si>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</si>
  <si>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</si>
  <si>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</si>
  <si>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</si>
  <si>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</si>
  <si>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</si>
  <si>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</si>
  <si>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</si>
  <si>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</si>
  <si>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</si>
  <si>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</si>
  <si>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</si>
  <si>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</si>
  <si>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</si>
  <si>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</si>
  <si>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</si>
  <si>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</si>
  <si>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</si>
  <si>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</si>
  <si>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</si>
  <si>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</si>
  <si>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</si>
  <si>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</si>
  <si>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</si>
  <si>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</si>
  <si>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</si>
  <si>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</si>
  <si>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</si>
  <si>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</si>
  <si>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</si>
  <si>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</si>
  <si>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</si>
  <si>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</si>
  <si>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</si>
  <si>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</si>
  <si>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</si>
  <si>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</si>
  <si>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</si>
  <si>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</si>
  <si>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</si>
  <si>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</si>
  <si>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</si>
  <si>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</si>
  <si>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</si>
  <si>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</si>
  <si>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</si>
  <si>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</si>
  <si>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</si>
  <si>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</si>
  <si>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</si>
  <si>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</si>
  <si>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</si>
  <si>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</si>
  <si>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</si>
  <si>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</si>
  <si>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</si>
  <si>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</si>
  <si>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</si>
  <si>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</si>
  <si>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</si>
  <si>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</si>
  <si>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</si>
  <si>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</si>
  <si>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</si>
  <si>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</si>
  <si>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</si>
  <si>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</si>
  <si>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</si>
  <si>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</si>
  <si>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</si>
  <si>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</si>
  <si>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</si>
  <si>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</si>
  <si>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</si>
  <si>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</si>
  <si>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</si>
  <si>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</si>
  <si>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</si>
  <si>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</si>
  <si>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</si>
  <si>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</si>
  <si>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</si>
  <si>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</si>
  <si>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</si>
  <si>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</si>
  <si>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</si>
  <si>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</si>
  <si>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</si>
  <si>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</si>
  <si>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</si>
  <si>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</si>
  <si>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</si>
  <si>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</si>
  <si>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</si>
  <si>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</si>
  <si>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</si>
  <si>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</si>
  <si>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</si>
  <si>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</si>
  <si>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</si>
  <si>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</si>
  <si>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</si>
  <si>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</si>
  <si>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</si>
  <si>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</si>
  <si>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</si>
  <si>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</si>
  <si>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</si>
  <si>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</si>
  <si>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</si>
  <si>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</si>
  <si>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</si>
  <si>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</si>
  <si>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</si>
  <si>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</si>
  <si>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</si>
  <si>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</si>
  <si>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</si>
  <si>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</si>
  <si>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</si>
  <si>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</si>
  <si>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</si>
  <si>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</si>
  <si>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</si>
  <si>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</si>
  <si>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</si>
  <si>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</si>
  <si>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</si>
  <si>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</si>
  <si>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</si>
  <si>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</si>
  <si>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</si>
  <si>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</si>
  <si>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</si>
  <si>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</si>
  <si>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</si>
  <si>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</si>
  <si>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</si>
  <si>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</si>
  <si>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</si>
  <si>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</si>
  <si>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</si>
  <si>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</si>
  <si>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</si>
  <si>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</si>
  <si>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</si>
  <si>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</si>
  <si>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</si>
  <si>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</si>
  <si>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</si>
  <si>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</si>
  <si>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</si>
  <si>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</si>
  <si>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</si>
  <si>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</si>
  <si>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</si>
  <si>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</si>
  <si>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</si>
  <si>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</si>
  <si>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</si>
  <si>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</si>
  <si>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</si>
  <si>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</si>
  <si>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</si>
  <si>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</si>
  <si>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</si>
  <si>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</si>
  <si>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</si>
  <si>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</si>
  <si>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</si>
  <si>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</si>
  <si>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</si>
  <si>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</si>
  <si>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</si>
  <si>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</si>
  <si>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</si>
  <si>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</si>
  <si>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</si>
  <si>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</si>
  <si>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</si>
  <si>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</si>
  <si>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</si>
  <si>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</si>
  <si>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</si>
  <si>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</si>
  <si>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</si>
  <si>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</si>
  <si>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</si>
  <si>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</si>
  <si>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</si>
  <si>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</si>
  <si>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</si>
  <si>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</si>
  <si>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</si>
  <si>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</si>
  <si>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</si>
  <si>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</si>
  <si>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</si>
  <si>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</si>
  <si>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</si>
  <si>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</si>
  <si>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</si>
  <si>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</si>
  <si>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</si>
  <si>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</si>
  <si>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</si>
  <si>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</si>
  <si>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</si>
  <si>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</si>
  <si>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</si>
  <si>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</si>
  <si>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</si>
  <si>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</si>
  <si>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</si>
  <si>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</si>
  <si>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</si>
  <si>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</si>
  <si>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</si>
  <si>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</si>
  <si>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</si>
  <si>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</si>
  <si>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</si>
  <si>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</si>
  <si>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</si>
  <si>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</si>
  <si>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</si>
  <si>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</si>
  <si>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</si>
  <si>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</si>
  <si>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</si>
  <si>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</si>
  <si>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</si>
  <si>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</si>
  <si>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</si>
  <si>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</si>
  <si>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</si>
  <si>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</si>
  <si>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</si>
  <si>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</si>
  <si>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</si>
  <si>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</si>
  <si>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</si>
  <si>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</si>
  <si>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</si>
  <si>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</si>
  <si>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</si>
  <si>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</si>
  <si>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</si>
  <si>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</si>
  <si>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</si>
  <si>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</si>
  <si>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</si>
  <si>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</si>
  <si>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</si>
  <si>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</si>
  <si>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</si>
  <si>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</si>
  <si>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</si>
  <si>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</si>
  <si>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</si>
  <si>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</si>
  <si>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</si>
  <si>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</si>
  <si>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</si>
  <si>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</si>
  <si>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</si>
  <si>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</si>
  <si>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</si>
  <si>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</si>
  <si>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</si>
  <si>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</si>
  <si>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</si>
  <si>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</si>
  <si>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</si>
  <si>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</si>
  <si>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</si>
  <si>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</si>
  <si>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</si>
  <si>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</si>
  <si>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</si>
  <si>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</si>
  <si>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</si>
  <si>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</si>
  <si>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</si>
  <si>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</si>
  <si>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</si>
  <si>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</si>
  <si>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</si>
  <si>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</si>
  <si>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</si>
  <si>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</si>
  <si>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</si>
  <si>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</si>
  <si>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</si>
  <si>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</si>
  <si>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</si>
  <si>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</si>
  <si>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</si>
  <si>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</si>
  <si>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</si>
  <si>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</si>
  <si>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</si>
  <si>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</si>
  <si>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</si>
  <si>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</si>
  <si>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</si>
  <si>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</si>
  <si>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</si>
  <si>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</si>
  <si>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</si>
  <si>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</si>
  <si>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</si>
  <si>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</si>
  <si>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</si>
  <si>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</si>
  <si>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</si>
  <si>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</si>
  <si>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</si>
  <si>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</si>
  <si>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</si>
  <si>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</si>
  <si>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</si>
  <si>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</si>
  <si>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</si>
  <si>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</si>
  <si>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</si>
  <si>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</si>
  <si>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</si>
  <si>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</si>
  <si>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</si>
  <si>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</si>
  <si>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</si>
  <si>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</si>
  <si>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</si>
  <si>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</si>
  <si>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</si>
  <si>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</si>
  <si>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</si>
  <si>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</si>
  <si>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</si>
  <si>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</si>
  <si>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</si>
  <si>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</si>
  <si>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</si>
  <si>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</si>
  <si>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</si>
  <si>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</si>
  <si>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</si>
  <si>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</si>
  <si>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</si>
  <si>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</si>
  <si>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</si>
  <si>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</si>
  <si>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</si>
  <si>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</si>
  <si>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</si>
  <si>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</si>
  <si>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</si>
  <si>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</si>
  <si>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</si>
  <si>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</si>
  <si>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</si>
  <si>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</si>
  <si>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</si>
  <si>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</si>
  <si>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</si>
  <si>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</si>
  <si>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</si>
  <si>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</si>
  <si>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</si>
  <si>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</si>
  <si>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</si>
  <si>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</si>
  <si>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</si>
  <si>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</si>
  <si>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</si>
  <si>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</si>
  <si>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</si>
  <si>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</si>
  <si>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</si>
  <si>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</si>
  <si>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</si>
  <si>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</si>
  <si>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</si>
  <si>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</si>
  <si>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</si>
  <si>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</si>
  <si>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</si>
  <si>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</si>
  <si>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</si>
  <si>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</si>
  <si>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</si>
  <si>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</si>
  <si>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</si>
  <si>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</si>
  <si>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</si>
  <si>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</si>
  <si>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</si>
  <si>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</si>
  <si>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</si>
  <si>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</si>
  <si>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</si>
  <si>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</si>
  <si>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</si>
  <si>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</si>
  <si>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</si>
  <si>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</si>
  <si>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</si>
  <si>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</si>
  <si>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</si>
  <si>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</si>
  <si>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</si>
  <si>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</si>
  <si>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</si>
  <si>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</si>
  <si>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</si>
  <si>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</si>
  <si>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</si>
  <si>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</si>
  <si>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</si>
  <si>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</si>
  <si>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</si>
  <si>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</si>
  <si>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</si>
  <si>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</si>
  <si>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</si>
  <si>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</si>
  <si>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</si>
  <si>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</si>
  <si>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</si>
  <si>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</si>
  <si>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</si>
  <si>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</si>
  <si>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</si>
  <si>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</si>
  <si>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</si>
  <si>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</si>
  <si>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</si>
  <si>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</si>
  <si>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</si>
  <si>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</si>
  <si>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</si>
  <si>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</si>
  <si>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</si>
  <si>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</si>
  <si>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</si>
  <si>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</si>
  <si>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</si>
  <si>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</si>
  <si>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</si>
  <si>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</si>
  <si>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</si>
  <si>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</si>
  <si>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</si>
  <si>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</si>
  <si>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</si>
  <si>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</si>
  <si>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</si>
  <si>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</si>
  <si>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</si>
  <si>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</si>
  <si>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</si>
  <si>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</si>
  <si>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</si>
  <si>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</si>
  <si>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</si>
  <si>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</si>
  <si>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</si>
  <si>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</si>
  <si>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</si>
  <si>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</si>
  <si>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</si>
  <si>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</si>
  <si>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</si>
  <si>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</si>
  <si>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</si>
  <si>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</si>
  <si>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</si>
  <si>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</si>
  <si>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</si>
  <si>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</si>
  <si>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</si>
  <si>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</si>
  <si>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</si>
  <si>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</si>
  <si>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</si>
  <si>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</si>
  <si>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</si>
  <si>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</si>
  <si>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</si>
  <si>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</si>
  <si>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</si>
  <si>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</si>
  <si>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</si>
  <si>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</si>
  <si>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</si>
  <si>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</si>
  <si>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</si>
  <si>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</si>
  <si>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</si>
  <si>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</si>
  <si>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</si>
  <si>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</si>
  <si>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</si>
  <si>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</si>
  <si>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</si>
  <si>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</si>
  <si>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</si>
  <si>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</si>
  <si>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</si>
  <si>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</si>
  <si>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</si>
  <si>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</si>
  <si>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</si>
  <si>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</si>
  <si>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</si>
  <si>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</si>
  <si>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</si>
  <si>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</si>
  <si>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</si>
  <si>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</si>
  <si>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</si>
  <si>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</si>
  <si>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</si>
  <si>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</si>
  <si>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</si>
  <si>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</si>
  <si>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</si>
  <si>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</si>
  <si>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</si>
  <si>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</si>
  <si>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</si>
  <si>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</si>
  <si>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</si>
  <si>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</si>
  <si>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</si>
  <si>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</si>
  <si>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</si>
  <si>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</si>
  <si>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</si>
  <si>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</si>
  <si>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</si>
  <si>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</si>
  <si>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</si>
  <si>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</si>
  <si>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</si>
  <si>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</si>
  <si>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</si>
  <si>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</si>
  <si>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</si>
  <si>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</si>
  <si>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</si>
  <si>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</si>
  <si>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</si>
  <si>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</si>
  <si>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</si>
  <si>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</si>
  <si>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</si>
  <si>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</si>
  <si>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</si>
  <si>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</si>
  <si>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</si>
  <si>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</si>
  <si>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</si>
  <si>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</si>
  <si>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</si>
  <si>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</si>
  <si>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</si>
  <si>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</si>
  <si>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</si>
  <si>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</si>
  <si>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</si>
  <si>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</si>
  <si>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</si>
  <si>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</si>
  <si>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</si>
  <si>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</si>
  <si>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</si>
  <si>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</si>
  <si>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</si>
  <si>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</si>
  <si>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</si>
  <si>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</si>
  <si>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</si>
  <si>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</si>
  <si>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</si>
  <si>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</si>
  <si>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</si>
  <si>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</si>
  <si>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</si>
  <si>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</si>
  <si>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</si>
  <si>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</si>
  <si>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</si>
  <si>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</si>
  <si>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</si>
  <si>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</si>
  <si>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</si>
  <si>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</si>
  <si>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</si>
  <si>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</si>
  <si>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</si>
  <si>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</si>
  <si>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</si>
  <si>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</si>
  <si>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</si>
  <si>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</si>
  <si>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</si>
  <si>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</si>
  <si>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</si>
  <si>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</si>
  <si>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</si>
  <si>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</si>
  <si>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</si>
  <si>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</si>
  <si>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</si>
  <si>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</si>
  <si>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</si>
  <si>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</si>
  <si>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</si>
  <si>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</si>
  <si>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</si>
  <si>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</si>
  <si>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</si>
  <si>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</si>
  <si>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</si>
  <si>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</si>
  <si>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</si>
  <si>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</si>
  <si>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</si>
  <si>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</si>
  <si>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</si>
  <si>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</si>
  <si>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</si>
  <si>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</si>
  <si>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</si>
  <si>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</si>
  <si>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</si>
  <si>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</si>
  <si>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</si>
  <si>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</si>
  <si>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</si>
  <si>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</si>
  <si>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</si>
  <si>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</si>
  <si>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</si>
  <si>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</si>
  <si>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</si>
  <si>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</si>
  <si>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</si>
  <si>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</si>
  <si>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</si>
  <si>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</si>
  <si>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</si>
  <si>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</si>
  <si>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</si>
  <si>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</si>
  <si>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</si>
  <si>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</si>
  <si>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</si>
  <si>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</si>
  <si>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</si>
  <si>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</si>
  <si>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</si>
  <si>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</si>
  <si>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</si>
  <si>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</si>
  <si>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</si>
  <si>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</si>
  <si>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</si>
  <si>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</si>
  <si>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</si>
  <si>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</si>
  <si>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</si>
  <si>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</si>
  <si>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</si>
  <si>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</si>
  <si>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</si>
  <si>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</si>
  <si>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</si>
  <si>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</si>
  <si>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</si>
  <si>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</si>
  <si>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</si>
  <si>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</si>
  <si>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</si>
  <si>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</si>
  <si>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</si>
  <si>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</si>
  <si>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</si>
  <si>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</si>
  <si>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</si>
  <si>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</si>
  <si>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</si>
  <si>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</si>
  <si>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</si>
  <si>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</si>
  <si>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</si>
  <si>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</si>
  <si>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</si>
  <si>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</si>
  <si>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</si>
  <si>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</si>
  <si>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</si>
  <si>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</si>
  <si>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</si>
  <si>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</si>
  <si>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</si>
  <si>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</si>
  <si>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</si>
  <si>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</si>
  <si>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</si>
  <si>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</si>
  <si>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</si>
  <si>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</si>
  <si>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</si>
  <si>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</si>
  <si>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</si>
  <si>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</si>
  <si>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</si>
  <si>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</si>
  <si>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</si>
  <si>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</si>
  <si>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</si>
  <si>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</si>
  <si>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</si>
  <si>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</si>
  <si>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</si>
  <si>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</si>
  <si>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</si>
  <si>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</si>
  <si>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</si>
  <si>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</si>
  <si>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</si>
  <si>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</si>
  <si>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</si>
  <si>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</si>
  <si>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</si>
  <si>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</si>
  <si>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</si>
  <si>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</si>
  <si>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</si>
  <si>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</si>
  <si>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</si>
  <si>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</si>
  <si>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</si>
  <si>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</si>
  <si>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</si>
  <si>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</si>
  <si>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</si>
  <si>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</si>
  <si>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</si>
  <si>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</si>
  <si>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</si>
  <si>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</si>
  <si>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</si>
  <si>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</si>
  <si>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</si>
  <si>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</si>
  <si>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</si>
  <si>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</si>
  <si>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</si>
  <si>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</si>
  <si>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</si>
  <si>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</si>
  <si>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</si>
  <si>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</si>
  <si>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</si>
  <si>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</si>
  <si>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</si>
  <si>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</si>
  <si>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</si>
  <si>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</si>
  <si>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</si>
  <si>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</si>
  <si>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</si>
  <si>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</si>
  <si>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</si>
  <si>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</si>
  <si>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</si>
  <si>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</si>
  <si>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</si>
  <si>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</si>
  <si>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</si>
  <si>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</si>
  <si>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</si>
  <si>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</si>
  <si>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</si>
  <si>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</si>
  <si>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</si>
  <si>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</si>
  <si>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</si>
  <si>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</si>
  <si>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</si>
  <si>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</si>
  <si>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</si>
  <si>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</si>
  <si>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</si>
  <si>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</si>
  <si>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</si>
  <si>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</si>
  <si>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</si>
  <si>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</si>
  <si>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</si>
  <si>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</si>
  <si>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</si>
  <si>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</si>
  <si>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</si>
  <si>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</si>
  <si>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</si>
  <si>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</si>
  <si>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</si>
  <si>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</si>
  <si>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</si>
  <si>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</si>
  <si>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</si>
  <si>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</si>
  <si>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</si>
  <si>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</si>
  <si>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</si>
  <si>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</si>
  <si>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</si>
  <si>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</si>
  <si>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</si>
  <si>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</si>
  <si>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</si>
  <si>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</si>
  <si>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</si>
  <si>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</si>
  <si>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</si>
  <si>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</si>
  <si>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</si>
  <si>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</si>
  <si>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</si>
  <si>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</si>
  <si>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</si>
  <si>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</si>
  <si>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</si>
  <si>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</si>
  <si>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</si>
  <si>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</si>
  <si>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</si>
  <si>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</si>
  <si>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</si>
  <si>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</si>
  <si>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</si>
  <si>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</si>
  <si>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</si>
  <si>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</si>
  <si>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</si>
  <si>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</si>
  <si>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</si>
  <si>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</si>
  <si>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</si>
  <si>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</si>
  <si>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</si>
  <si>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</si>
  <si>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</si>
  <si>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</si>
  <si>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</si>
  <si>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</si>
  <si>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</si>
  <si>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</si>
  <si>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</si>
  <si>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</si>
  <si>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</si>
  <si>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</si>
  <si>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</si>
  <si>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</si>
  <si>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</si>
  <si>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</si>
  <si>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</si>
  <si>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</si>
  <si>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</si>
  <si>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</si>
  <si>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</si>
  <si>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</si>
  <si>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</si>
  <si>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</si>
  <si>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</si>
  <si>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</si>
  <si>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</si>
  <si>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</si>
  <si>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</si>
  <si>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</si>
  <si>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</si>
  <si>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</si>
  <si>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</si>
  <si>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</si>
  <si>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</si>
  <si>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</si>
  <si>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</si>
  <si>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</si>
  <si>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</si>
  <si>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</si>
  <si>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</si>
  <si>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</si>
  <si>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</si>
  <si>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</si>
  <si>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</si>
  <si>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</si>
  <si>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</si>
  <si>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</si>
  <si>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</si>
  <si>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</si>
  <si>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</si>
  <si>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</si>
  <si>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</si>
  <si>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</si>
  <si>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</si>
  <si>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</si>
  <si>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</si>
  <si>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</si>
  <si>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</si>
  <si>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</si>
  <si>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</si>
  <si>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</si>
  <si>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</si>
  <si>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</si>
  <si>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</si>
  <si>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</si>
  <si>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</si>
  <si>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</si>
  <si>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</si>
  <si>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</si>
  <si>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</si>
  <si>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</si>
  <si>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</si>
  <si>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</si>
  <si>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</si>
  <si>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</si>
  <si>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</si>
  <si>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</si>
  <si>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</si>
  <si>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</si>
  <si>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</si>
  <si>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</si>
  <si>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</si>
  <si>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</si>
  <si>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</si>
  <si>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</si>
  <si>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</si>
  <si>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</si>
  <si>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</si>
  <si>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</si>
  <si>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</si>
  <si>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</si>
  <si>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</si>
  <si>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</si>
  <si>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</si>
  <si>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</si>
  <si>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</si>
  <si>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</si>
  <si>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</si>
  <si>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</si>
  <si>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</si>
  <si>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</si>
  <si>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</si>
  <si>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</si>
  <si>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</si>
  <si>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</si>
  <si>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</si>
  <si>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</si>
  <si>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</si>
  <si>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</si>
  <si>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</si>
  <si>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</si>
  <si>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</si>
  <si>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</si>
  <si>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</si>
  <si>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</si>
  <si>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</si>
  <si>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</si>
  <si>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</si>
  <si>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</si>
  <si>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</si>
  <si>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</si>
  <si>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</si>
  <si>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</si>
  <si>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</si>
  <si>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</si>
  <si>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</si>
  <si>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</si>
  <si>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</si>
  <si>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</si>
  <si>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</si>
  <si>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</si>
  <si>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</si>
  <si>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</si>
  <si>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</si>
  <si>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</si>
  <si>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</si>
  <si>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</si>
  <si>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</si>
  <si>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</si>
  <si>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</si>
  <si>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</si>
  <si>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</si>
  <si>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</si>
  <si>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</si>
  <si>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</si>
  <si>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</si>
  <si>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</si>
  <si>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</si>
  <si>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</si>
  <si>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</si>
  <si>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</si>
  <si>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</si>
  <si>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</si>
  <si>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</si>
  <si>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</si>
  <si>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</si>
  <si>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</si>
  <si>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</si>
  <si>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</si>
  <si>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</si>
  <si>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</si>
  <si>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</si>
  <si>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</si>
  <si>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</si>
  <si>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</si>
  <si>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</si>
  <si>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</si>
  <si>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</si>
  <si>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</si>
  <si>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</si>
  <si>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</si>
  <si>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</si>
  <si>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</si>
  <si>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</si>
  <si>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</si>
  <si>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</si>
  <si>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</si>
  <si>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</si>
  <si>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</si>
  <si>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</si>
  <si>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</si>
  <si>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</si>
  <si>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</si>
  <si>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</si>
  <si>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</si>
  <si>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</si>
  <si>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</si>
  <si>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</si>
  <si>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</si>
  <si>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</si>
  <si>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</si>
  <si>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</si>
  <si>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</si>
  <si>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</si>
  <si>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</si>
  <si>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</si>
  <si>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</si>
  <si>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</si>
  <si>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</si>
  <si>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</si>
  <si>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</si>
  <si>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</si>
  <si>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</si>
  <si>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</si>
  <si>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</si>
  <si>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</si>
  <si>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</si>
  <si>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</si>
  <si>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</si>
  <si>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</si>
  <si>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</si>
  <si>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</si>
  <si>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</si>
  <si>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</si>
  <si>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</si>
  <si>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</si>
  <si>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</si>
  <si>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</si>
  <si>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</si>
  <si>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</si>
  <si>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</si>
  <si>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</si>
  <si>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</si>
  <si>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</si>
  <si>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</si>
  <si>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</si>
  <si>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</si>
  <si>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</si>
  <si>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</si>
  <si>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</si>
  <si>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</si>
  <si>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</si>
  <si>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</si>
  <si>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</si>
  <si>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</si>
  <si>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</si>
  <si>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</si>
  <si>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</si>
  <si>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</si>
  <si>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</si>
  <si>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</si>
  <si>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</si>
  <si>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</si>
  <si>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</si>
  <si>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</si>
  <si>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</si>
  <si>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</si>
  <si>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</si>
  <si>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</si>
  <si>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</si>
  <si>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</si>
  <si>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</si>
  <si>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</si>
  <si>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</si>
  <si>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</si>
  <si>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</si>
  <si>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</si>
  <si>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</si>
  <si>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</si>
  <si>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</si>
  <si>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</si>
  <si>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</si>
  <si>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</si>
  <si>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</si>
  <si>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</si>
  <si>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</si>
  <si>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</si>
  <si>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</si>
  <si>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</si>
  <si>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</si>
  <si>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</si>
  <si>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</si>
  <si>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</si>
  <si>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</si>
  <si>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</si>
  <si>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</si>
  <si>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</si>
  <si>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</si>
  <si>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</si>
  <si>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</si>
  <si>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</si>
  <si>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</si>
  <si>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</si>
  <si>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</si>
  <si>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</si>
  <si>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</si>
  <si>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</si>
  <si>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</si>
  <si>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</si>
  <si>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</si>
  <si>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</si>
  <si>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</si>
  <si>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</si>
  <si>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</si>
  <si>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</si>
  <si>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</si>
  <si>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</si>
  <si>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</si>
  <si>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</si>
  <si>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</si>
  <si>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</si>
  <si>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</si>
  <si>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</si>
  <si>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</si>
  <si>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</si>
  <si>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</si>
  <si>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</si>
  <si>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</si>
  <si>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</si>
  <si>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</si>
  <si>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</si>
  <si>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</si>
  <si>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</si>
  <si>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</si>
  <si>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</si>
  <si>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</si>
  <si>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</si>
  <si>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</si>
  <si>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</si>
  <si>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</si>
  <si>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</si>
  <si>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</si>
  <si>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</si>
  <si>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</si>
  <si>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</si>
  <si>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</si>
  <si>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</si>
  <si>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</si>
  <si>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</si>
  <si>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</si>
  <si>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</si>
  <si>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</si>
  <si>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</si>
  <si>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</si>
  <si>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</si>
  <si>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</si>
  <si>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</si>
  <si>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</si>
  <si>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</si>
  <si>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</si>
  <si>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</si>
  <si>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</si>
  <si>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</si>
  <si>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</si>
  <si>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</si>
  <si>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</si>
  <si>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</si>
  <si>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</si>
  <si>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</si>
  <si>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</si>
  <si>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</si>
  <si>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</si>
  <si>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</si>
  <si>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</si>
  <si>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</si>
  <si>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</si>
  <si>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</si>
  <si>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</si>
  <si>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</si>
  <si>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</si>
  <si>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</si>
  <si>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</si>
  <si>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</si>
  <si>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</si>
  <si>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</si>
  <si>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</si>
  <si>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</si>
  <si>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</si>
  <si>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</si>
  <si>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</si>
  <si>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</si>
  <si>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</si>
  <si>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</si>
  <si>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</si>
  <si>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</si>
  <si>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</si>
  <si>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</si>
  <si>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</si>
  <si>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</si>
  <si>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</si>
  <si>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</si>
  <si>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</si>
  <si>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</si>
  <si>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</si>
  <si>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</si>
  <si>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</si>
  <si>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</si>
  <si>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</si>
  <si>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</si>
  <si>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</si>
  <si>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</si>
  <si>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</si>
  <si>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</si>
  <si>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</si>
  <si>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</si>
  <si>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</si>
  <si>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</si>
  <si>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</si>
  <si>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</si>
  <si>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</si>
  <si>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</si>
  <si>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</si>
  <si>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</si>
  <si>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</si>
  <si>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</si>
  <si>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</si>
  <si>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</si>
  <si>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</si>
  <si>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</si>
  <si>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</si>
  <si>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</si>
  <si>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</si>
  <si>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</si>
  <si>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</si>
  <si>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</si>
  <si>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</si>
  <si>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</si>
  <si>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</si>
  <si>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</si>
  <si>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</si>
  <si>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</si>
  <si>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</si>
  <si>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</si>
  <si>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</si>
  <si>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</si>
  <si>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</si>
  <si>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</si>
  <si>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</si>
  <si>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</si>
  <si>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</si>
  <si>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</si>
  <si>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</si>
  <si>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</si>
  <si>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</si>
  <si>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</si>
  <si>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</si>
  <si>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</si>
  <si>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</si>
  <si>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</si>
  <si>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</si>
  <si>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</si>
  <si>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</si>
  <si>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</si>
  <si>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</si>
  <si>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</si>
  <si>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</si>
  <si>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</si>
  <si>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</si>
  <si>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</si>
  <si>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</si>
  <si>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</si>
  <si>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</si>
  <si>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</si>
  <si>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</si>
  <si>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</si>
  <si>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</si>
  <si>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</si>
  <si>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</si>
  <si>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</si>
  <si>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</si>
  <si>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</si>
  <si>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</si>
  <si>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</si>
  <si>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</si>
  <si>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</si>
  <si>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</si>
  <si>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</si>
  <si>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</si>
  <si>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</si>
  <si>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</si>
  <si>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</si>
  <si>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</si>
  <si>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</si>
  <si>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</si>
  <si>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</si>
  <si>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</si>
  <si>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</si>
  <si>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</si>
  <si>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</si>
  <si>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</si>
  <si>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</si>
  <si>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</si>
  <si>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</si>
  <si>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</si>
  <si>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</si>
  <si>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</si>
  <si>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</si>
  <si>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</si>
  <si>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</si>
  <si>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</si>
  <si>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</si>
  <si>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</si>
  <si>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</si>
  <si>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</si>
  <si>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</si>
  <si>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</si>
  <si>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</si>
  <si>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</si>
  <si>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</si>
  <si>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</si>
  <si>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</si>
  <si>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</si>
  <si>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</si>
  <si>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</si>
  <si>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</si>
  <si>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</si>
  <si>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</si>
  <si>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</si>
  <si>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</si>
  <si>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</si>
  <si>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</si>
  <si>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</si>
  <si>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</si>
  <si>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</si>
  <si>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</si>
  <si>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</si>
  <si>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</si>
  <si>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</si>
  <si>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</si>
  <si>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</si>
  <si>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</si>
  <si>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</si>
  <si>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</si>
  <si>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</si>
  <si>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</si>
  <si>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</si>
  <si>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</si>
  <si>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</si>
  <si>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</si>
  <si>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</si>
  <si>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</si>
  <si>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</si>
  <si>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</si>
  <si>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</si>
  <si>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</si>
  <si>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</si>
  <si>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</si>
  <si>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</si>
  <si>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</si>
  <si>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</si>
  <si>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</si>
  <si>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</si>
  <si>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</si>
  <si>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</si>
  <si>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</si>
  <si>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</si>
  <si>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</si>
  <si>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</si>
  <si>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</si>
  <si>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</si>
  <si>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</si>
  <si>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</si>
  <si>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</si>
  <si>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</si>
  <si>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</si>
  <si>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</si>
  <si>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</si>
  <si>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</si>
  <si>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</si>
  <si>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</si>
  <si>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</si>
  <si>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</si>
  <si>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</si>
  <si>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</si>
  <si>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</si>
  <si>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</si>
  <si>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</si>
  <si>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</si>
  <si>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</si>
  <si>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</si>
  <si>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</si>
  <si>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</si>
  <si>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</si>
  <si>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</si>
  <si>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</si>
  <si>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</si>
  <si>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</si>
  <si>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</si>
  <si>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</si>
  <si>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</si>
  <si>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</si>
  <si>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</si>
  <si>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</si>
  <si>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</si>
  <si>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</si>
  <si>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</si>
  <si>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</si>
  <si>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</si>
  <si>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</si>
  <si>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</si>
  <si>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</si>
  <si>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</si>
  <si>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</si>
  <si>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</si>
  <si>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</si>
  <si>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</si>
  <si>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</si>
  <si>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</si>
  <si>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</si>
  <si>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</si>
  <si>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</si>
  <si>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</si>
  <si>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</si>
  <si>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</si>
  <si>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</si>
  <si>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</si>
  <si>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</si>
  <si>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</si>
  <si>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</si>
  <si>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</si>
  <si>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</si>
  <si>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</si>
  <si>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</si>
  <si>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</si>
  <si>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</si>
  <si>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</si>
  <si>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</si>
  <si>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</si>
  <si>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</si>
  <si>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</si>
  <si>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</si>
  <si>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</si>
  <si>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</si>
  <si>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</si>
  <si>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</si>
  <si>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</si>
  <si>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</si>
  <si>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</si>
  <si>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</si>
  <si>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</si>
  <si>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</si>
  <si>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</si>
  <si>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</si>
  <si>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</si>
  <si>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</si>
  <si>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</si>
  <si>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</si>
  <si>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</si>
  <si>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</si>
  <si>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</si>
  <si>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</si>
  <si>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</si>
  <si>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</si>
  <si>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</si>
  <si>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</si>
  <si>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</si>
  <si>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</si>
  <si>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</si>
  <si>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</si>
  <si>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</si>
  <si>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</si>
  <si>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</si>
  <si>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</si>
  <si>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</si>
  <si>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</si>
  <si>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</si>
  <si>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</si>
  <si>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</si>
  <si>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</si>
  <si>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</si>
  <si>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</si>
  <si>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</si>
  <si>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</si>
  <si>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</si>
  <si>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</si>
  <si>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</si>
  <si>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</si>
  <si>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</si>
  <si>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</si>
  <si>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</si>
  <si>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</si>
  <si>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</si>
  <si>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</si>
  <si>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</si>
  <si>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</si>
  <si>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</si>
  <si>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</si>
  <si>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</si>
  <si>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</si>
  <si>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</si>
  <si>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</si>
  <si>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</si>
  <si>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</si>
  <si>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</si>
  <si>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</si>
  <si>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</si>
  <si>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</si>
  <si>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</si>
  <si>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</si>
  <si>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</si>
  <si>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</si>
  <si>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</si>
  <si>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</si>
  <si>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</si>
  <si>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</si>
  <si>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</si>
  <si>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</si>
  <si>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</si>
  <si>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</si>
  <si>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</si>
  <si>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</si>
  <si>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</si>
  <si>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</si>
  <si>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</si>
  <si>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</si>
  <si>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</si>
  <si>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</si>
  <si>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</si>
  <si>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</si>
  <si>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</si>
  <si>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</si>
  <si>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</si>
  <si>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</si>
  <si>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</si>
  <si>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</si>
  <si>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</si>
  <si>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</si>
  <si>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</si>
  <si>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</si>
  <si>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</si>
  <si>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</si>
  <si>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</si>
  <si>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</si>
  <si>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</si>
  <si>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</si>
  <si>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</si>
  <si>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</si>
  <si>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</si>
  <si>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</si>
  <si>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</si>
  <si>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</si>
  <si>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</si>
  <si>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</si>
  <si>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</si>
  <si>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</si>
  <si>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</si>
  <si>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</si>
  <si>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</si>
  <si>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</si>
  <si>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</si>
  <si>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</si>
  <si>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</si>
  <si>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</si>
  <si>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</si>
  <si>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</si>
  <si>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</si>
  <si>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</si>
  <si>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</si>
  <si>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</si>
  <si>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</si>
  <si>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</si>
  <si>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</si>
  <si>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</si>
  <si>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</si>
  <si>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</si>
  <si>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</si>
  <si>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</si>
  <si>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</si>
  <si>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</si>
  <si>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</si>
  <si>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</si>
  <si>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</si>
  <si>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</si>
  <si>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</si>
  <si>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</si>
  <si>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</si>
  <si>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</si>
  <si>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</si>
  <si>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</si>
  <si>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</si>
  <si>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</si>
  <si>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</si>
  <si>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</si>
  <si>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</si>
  <si>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</si>
  <si>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</si>
  <si>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</si>
  <si>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</si>
  <si>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</si>
  <si>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</si>
  <si>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</si>
  <si>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</si>
  <si>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</si>
  <si>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</si>
  <si>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</si>
  <si>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</si>
  <si>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</si>
  <si>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</si>
  <si>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</si>
  <si>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</si>
  <si>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</si>
  <si>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</si>
  <si>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</si>
  <si>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</si>
  <si>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</si>
  <si>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</si>
  <si>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</si>
  <si>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</si>
  <si>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</si>
  <si>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</si>
  <si>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</si>
  <si>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</si>
  <si>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</si>
  <si>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</si>
  <si>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</si>
  <si>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</si>
  <si>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</si>
  <si>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</si>
  <si>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</si>
  <si>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</si>
  <si>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</si>
  <si>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</si>
  <si>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</si>
  <si>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</si>
  <si>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</si>
  <si>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</si>
  <si>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</si>
  <si>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</si>
  <si>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</si>
  <si>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</si>
  <si>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</si>
  <si>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</si>
  <si>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</si>
  <si>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</si>
  <si>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</si>
  <si>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</si>
  <si>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</si>
  <si>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</si>
  <si>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</si>
  <si>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</si>
  <si>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</si>
  <si>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</si>
  <si>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</si>
  <si>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</si>
  <si>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</si>
  <si>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</si>
  <si>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</si>
  <si>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</si>
  <si>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</si>
  <si>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</si>
  <si>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</si>
  <si>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</si>
  <si>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</si>
  <si>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</si>
  <si>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</si>
  <si>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</si>
  <si>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</si>
  <si>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</si>
  <si>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</si>
  <si>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</si>
  <si>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</si>
  <si>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</si>
  <si>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</si>
  <si>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</si>
  <si>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</si>
  <si>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</si>
  <si>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</si>
  <si>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</si>
  <si>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</si>
  <si>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</si>
  <si>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</si>
  <si>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</si>
  <si>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</si>
  <si>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</si>
  <si>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</si>
  <si>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</si>
  <si>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</si>
  <si>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</si>
  <si>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</si>
  <si>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</si>
  <si>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</si>
  <si>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</si>
  <si>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</si>
  <si>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</si>
  <si>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</si>
  <si>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</si>
  <si>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</si>
  <si>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</si>
  <si>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</si>
  <si>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</si>
  <si>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</si>
  <si>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</si>
  <si>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</si>
  <si>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</si>
  <si>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</si>
  <si>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</si>
  <si>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</si>
  <si>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</si>
  <si>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</si>
  <si>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</si>
  <si>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</si>
  <si>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</si>
  <si>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</si>
  <si>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</si>
  <si>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</si>
  <si>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</si>
  <si>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</si>
  <si>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</si>
  <si>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</si>
  <si>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</si>
  <si>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</si>
  <si>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</si>
  <si>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</si>
  <si>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</si>
  <si>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</si>
  <si>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</si>
  <si>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</si>
  <si>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</si>
  <si>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</si>
  <si>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</si>
  <si>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</si>
  <si>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</si>
  <si>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</si>
  <si>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</si>
  <si>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</si>
  <si>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</si>
  <si>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</si>
  <si>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</si>
  <si>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</si>
  <si>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</si>
  <si>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</si>
  <si>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</si>
  <si>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</si>
  <si>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</si>
  <si>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</si>
  <si>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</si>
  <si>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</si>
  <si>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</si>
  <si>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</si>
  <si>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</si>
  <si>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</si>
  <si>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</si>
  <si>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</si>
  <si>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</si>
  <si>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</si>
  <si>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</si>
  <si>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</si>
  <si>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</si>
  <si>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</si>
  <si>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</si>
  <si>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</si>
  <si>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</si>
  <si>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</si>
  <si>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</si>
  <si>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</si>
  <si>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</si>
  <si>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</si>
  <si>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</si>
  <si>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</si>
  <si>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</si>
  <si>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</si>
  <si>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</si>
  <si>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</si>
  <si>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</si>
  <si>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</si>
  <si>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</si>
  <si>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</si>
  <si>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</si>
  <si>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</si>
  <si>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</si>
  <si>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</si>
  <si>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</si>
  <si>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</si>
  <si>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</si>
  <si>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</si>
  <si>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</si>
  <si>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</si>
  <si>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</si>
  <si>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</si>
  <si>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</si>
  <si>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</si>
  <si>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</si>
  <si>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</si>
  <si>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</si>
  <si>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</si>
  <si>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</si>
  <si>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</si>
  <si>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</si>
  <si>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</si>
  <si>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</si>
  <si>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</si>
  <si>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</si>
  <si>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</si>
  <si>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</si>
  <si>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</si>
  <si>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</si>
  <si>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</si>
  <si>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</si>
  <si>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</si>
  <si>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</si>
  <si>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</si>
  <si>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</si>
  <si>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</si>
  <si>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</si>
  <si>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</si>
  <si>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</si>
  <si>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</si>
  <si>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</si>
  <si>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</si>
  <si>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</si>
  <si>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</si>
  <si>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</si>
  <si>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</si>
  <si>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</si>
  <si>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</si>
  <si>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</si>
  <si>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</si>
  <si>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</si>
  <si>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</si>
  <si>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</si>
  <si>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</si>
  <si>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</si>
  <si>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</si>
  <si>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</si>
  <si>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</si>
  <si>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</si>
  <si>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</si>
  <si>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</si>
  <si>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</si>
  <si>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</si>
  <si>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</si>
  <si>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</si>
  <si>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</si>
  <si>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</si>
  <si>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</si>
  <si>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</si>
  <si>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</si>
  <si>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</si>
  <si>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</si>
  <si>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</si>
  <si>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</si>
  <si>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</si>
  <si>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</si>
  <si>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</si>
  <si>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</si>
  <si>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</si>
  <si>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</si>
  <si>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</si>
  <si>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</si>
  <si>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</si>
  <si>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</si>
  <si>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</si>
  <si>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</si>
  <si>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</si>
  <si>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</si>
  <si>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</si>
  <si>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</si>
  <si>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</si>
  <si>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</si>
  <si>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</si>
  <si>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</si>
  <si>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</si>
  <si>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</si>
  <si>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</si>
  <si>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</si>
  <si>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</si>
  <si>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</si>
  <si>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</si>
  <si>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</si>
  <si>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</si>
  <si>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</si>
  <si>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</si>
  <si>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</si>
  <si>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</si>
  <si>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</si>
  <si>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</si>
  <si>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</si>
  <si>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</si>
  <si>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</si>
  <si>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</si>
  <si>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</si>
  <si>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</si>
  <si>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</si>
  <si>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</si>
  <si>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</si>
  <si>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</si>
  <si>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</si>
  <si>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</si>
  <si>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</si>
  <si>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</si>
  <si>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</si>
  <si>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</si>
  <si>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</si>
  <si>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</si>
  <si>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</si>
  <si>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</si>
  <si>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</si>
  <si>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</si>
  <si>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</si>
  <si>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</si>
  <si>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</si>
  <si>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</si>
  <si>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</si>
  <si>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</si>
  <si>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</si>
  <si>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</si>
  <si>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</si>
  <si>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</si>
  <si>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</si>
  <si>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</si>
  <si>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</si>
  <si>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</si>
  <si>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</si>
  <si>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</si>
  <si>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</si>
  <si>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</si>
  <si>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</si>
  <si>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</si>
  <si>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</si>
  <si>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</si>
  <si>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</si>
  <si>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</si>
  <si>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</si>
  <si>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</si>
  <si>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</si>
  <si>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</si>
  <si>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</si>
  <si>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</si>
  <si>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</si>
  <si>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</si>
  <si>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</si>
  <si>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</si>
  <si>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</si>
  <si>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</si>
  <si>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</si>
  <si>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</si>
  <si>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</si>
  <si>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</si>
  <si>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</si>
  <si>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</si>
  <si>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</si>
  <si>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</si>
  <si>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</si>
  <si>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</si>
  <si>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</si>
  <si>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</si>
  <si>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</si>
  <si>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</si>
  <si>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</si>
  <si>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</si>
  <si>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</si>
  <si>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</si>
  <si>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</si>
  <si>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</si>
  <si>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</si>
  <si>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</si>
  <si>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</si>
  <si>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</si>
  <si>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</si>
  <si>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</si>
  <si>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</si>
  <si>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</si>
  <si>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</si>
  <si>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</si>
  <si>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</si>
  <si>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</si>
  <si>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</si>
  <si>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</si>
  <si>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</si>
  <si>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</si>
  <si>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</si>
  <si>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</si>
  <si>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</si>
  <si>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</si>
  <si>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</si>
  <si>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</si>
  <si>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</si>
  <si>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</si>
  <si>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</si>
  <si>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</si>
  <si>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</si>
  <si>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</si>
  <si>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</si>
  <si>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</si>
  <si>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</si>
  <si>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</si>
  <si>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</si>
  <si>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</si>
  <si>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</si>
  <si>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</si>
  <si>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</si>
  <si>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</si>
  <si>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</si>
  <si>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</si>
  <si>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</si>
  <si>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</si>
  <si>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</si>
  <si>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</si>
  <si>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</si>
  <si>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</si>
  <si>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</si>
  <si>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</si>
  <si>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</si>
  <si>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</si>
  <si>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</si>
  <si>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</si>
  <si>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</si>
  <si>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</si>
  <si>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</si>
  <si>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</si>
  <si>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</si>
  <si>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</si>
  <si>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</si>
  <si>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</si>
  <si>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</si>
  <si>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</si>
  <si>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</si>
  <si>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</si>
  <si>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</si>
  <si>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</si>
  <si>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</si>
  <si>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</si>
  <si>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</si>
  <si>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</si>
  <si>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</si>
  <si>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</si>
  <si>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</si>
  <si>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</si>
  <si>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</si>
  <si>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</si>
  <si>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</si>
  <si>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</si>
  <si>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</si>
  <si>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</si>
  <si>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</si>
  <si>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</si>
  <si>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</si>
  <si>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</si>
  <si>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</si>
  <si>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</si>
  <si>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</si>
  <si>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</si>
  <si>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</si>
  <si>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</si>
  <si>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</si>
  <si>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</si>
  <si>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</si>
  <si>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</si>
  <si>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</si>
  <si>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</si>
  <si>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</si>
  <si>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</si>
  <si>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</si>
  <si>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</si>
  <si>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</si>
  <si>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</si>
  <si>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</si>
  <si>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</si>
  <si>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</si>
  <si>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</si>
  <si>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</si>
  <si>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</si>
  <si>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</si>
  <si>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</si>
  <si>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</si>
  <si>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</si>
  <si>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</si>
  <si>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</si>
  <si>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</si>
  <si>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</si>
  <si>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</si>
  <si>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</si>
  <si>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</si>
  <si>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</si>
  <si>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</si>
  <si>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</si>
  <si>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</si>
  <si>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</si>
  <si>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</si>
  <si>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</si>
  <si>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</si>
  <si>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</si>
  <si>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</si>
  <si>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</si>
  <si>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</si>
  <si>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</si>
  <si>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</si>
  <si>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</si>
  <si>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</si>
  <si>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</si>
  <si>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</si>
  <si>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</si>
  <si>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</si>
  <si>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</si>
  <si>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</si>
  <si>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</si>
  <si>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</si>
  <si>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</si>
  <si>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</si>
  <si>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</si>
  <si>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</si>
  <si>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</si>
  <si>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</si>
  <si>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</si>
  <si>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</si>
  <si>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</si>
  <si>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</si>
  <si>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</si>
  <si>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</si>
  <si>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</si>
  <si>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</si>
  <si>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</si>
  <si>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</si>
  <si>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</si>
  <si>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</si>
  <si>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</si>
  <si>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</si>
  <si>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</si>
  <si>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</si>
  <si>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</si>
  <si>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</si>
  <si>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</si>
  <si>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</si>
  <si>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</si>
  <si>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</si>
  <si>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</si>
  <si>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</si>
  <si>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</si>
  <si>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</si>
  <si>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</si>
  <si>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</si>
  <si>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</si>
  <si>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</si>
  <si>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</si>
  <si>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</si>
  <si>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</si>
  <si>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</si>
  <si>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</si>
  <si>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</si>
  <si>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</si>
  <si>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</si>
  <si>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</si>
  <si>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</si>
  <si>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</si>
  <si>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</si>
  <si>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</si>
  <si>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</si>
  <si>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</si>
  <si>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</si>
  <si>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</si>
  <si>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</si>
  <si>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</si>
  <si>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</si>
  <si>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</si>
  <si>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</si>
  <si>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</si>
  <si>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</si>
  <si>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</si>
  <si>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</si>
  <si>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</si>
  <si>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</si>
  <si>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</si>
  <si>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</si>
  <si>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</si>
  <si>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</si>
  <si>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</si>
  <si>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</si>
  <si>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</si>
  <si>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</si>
  <si>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</si>
  <si>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</si>
  <si>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</si>
  <si>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</si>
  <si>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</si>
  <si>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</si>
  <si>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</si>
  <si>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</si>
  <si>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</si>
  <si>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</si>
  <si>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</si>
  <si>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</si>
  <si>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</si>
  <si>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</si>
  <si>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</si>
  <si>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</si>
  <si>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</si>
  <si>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</si>
  <si>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</si>
  <si>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</si>
  <si>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</si>
  <si>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</si>
  <si>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</si>
  <si>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</si>
  <si>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</si>
  <si>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</si>
  <si>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</si>
  <si>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</si>
  <si>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</si>
  <si>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</si>
  <si>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</si>
  <si>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</si>
  <si>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</si>
  <si>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</si>
  <si>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</si>
  <si>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</si>
  <si>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</si>
  <si>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</si>
  <si>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</si>
  <si>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</si>
  <si>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</si>
  <si>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</si>
  <si>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</si>
  <si>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</si>
  <si>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</si>
  <si>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</si>
  <si>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</si>
  <si>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</si>
  <si>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</si>
  <si>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</si>
  <si>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</si>
  <si>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</si>
  <si>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</si>
  <si>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</si>
  <si>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</si>
  <si>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</si>
  <si>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</si>
  <si>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</si>
  <si>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</si>
  <si>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</si>
  <si>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</si>
  <si>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</si>
  <si>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</si>
  <si>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</si>
  <si>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</si>
  <si>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</si>
  <si>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</si>
  <si>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</si>
  <si>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</si>
  <si>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</si>
  <si>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</si>
  <si>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</si>
  <si>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</si>
  <si>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</si>
  <si>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</si>
  <si>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</si>
  <si>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</si>
  <si>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</si>
  <si>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</si>
  <si>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</si>
  <si>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</si>
  <si>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</si>
  <si>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</si>
  <si>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</si>
  <si>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</si>
  <si>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</si>
  <si>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</si>
  <si>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</si>
  <si>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</si>
  <si>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</si>
  <si>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</si>
  <si>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</si>
  <si>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</si>
  <si>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</si>
  <si>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</si>
  <si>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</si>
  <si>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</si>
  <si>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</si>
  <si>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</si>
  <si>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</si>
  <si>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</si>
  <si>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</si>
  <si>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</si>
  <si>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</si>
  <si>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</si>
  <si>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</si>
  <si>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</si>
  <si>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</si>
  <si>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</si>
  <si>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</si>
  <si>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</si>
  <si>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</si>
  <si>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</si>
  <si>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</si>
  <si>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</si>
  <si>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</si>
  <si>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</si>
  <si>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</si>
  <si>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</si>
  <si>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</si>
  <si>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</si>
  <si>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</si>
  <si>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</si>
  <si>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</si>
  <si>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</si>
  <si>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</si>
  <si>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</si>
  <si>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</si>
  <si>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</si>
  <si>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</si>
  <si>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</si>
  <si>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</si>
  <si>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</si>
  <si>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</si>
  <si>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</si>
  <si>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</si>
  <si>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</si>
  <si>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</si>
  <si>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</si>
  <si>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</si>
  <si>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</si>
  <si>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</si>
  <si>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</si>
  <si>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</si>
  <si>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</si>
  <si>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</si>
  <si>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</si>
  <si>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</si>
  <si>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</si>
  <si>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</si>
  <si>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</si>
  <si>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</si>
  <si>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</si>
  <si>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</si>
  <si>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</si>
  <si>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</si>
  <si>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</si>
  <si>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</si>
  <si>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</si>
  <si>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</si>
  <si>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</si>
  <si>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</si>
  <si>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</si>
  <si>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</si>
  <si>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</si>
  <si>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</si>
  <si>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</si>
  <si>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</si>
  <si>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</si>
  <si>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</si>
  <si>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</si>
  <si>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</si>
  <si>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</si>
  <si>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</si>
  <si>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</si>
  <si>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</si>
  <si>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</si>
  <si>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</si>
  <si>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</si>
  <si>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</si>
  <si>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</si>
  <si>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</si>
  <si>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</si>
  <si>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</si>
  <si>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</si>
  <si>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</si>
  <si>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</si>
  <si>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</si>
  <si>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</si>
  <si>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</si>
  <si>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</si>
  <si>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</si>
  <si>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</si>
  <si>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</si>
  <si>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</si>
  <si>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</si>
  <si>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</si>
  <si>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</si>
  <si>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</si>
  <si>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</si>
  <si>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</si>
  <si>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</si>
  <si>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</si>
  <si>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</si>
  <si>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</si>
  <si>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</si>
  <si>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</si>
  <si>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</si>
  <si>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</si>
  <si>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</si>
  <si>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</si>
  <si>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</si>
  <si>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</si>
  <si>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</si>
  <si>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</si>
  <si>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</si>
  <si>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</si>
  <si>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</si>
  <si>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</si>
  <si>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</si>
  <si>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</si>
  <si>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</si>
  <si>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</si>
  <si>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</si>
  <si>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</si>
  <si>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</si>
  <si>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</si>
  <si>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</si>
  <si>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</si>
  <si>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</si>
  <si>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</si>
  <si>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</si>
  <si>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</si>
  <si>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</si>
  <si>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</si>
  <si>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</si>
  <si>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</si>
  <si>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</si>
  <si>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</si>
  <si>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</si>
  <si>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</si>
  <si>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</si>
  <si>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</si>
  <si>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</si>
  <si>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</si>
  <si>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</si>
  <si>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</si>
  <si>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</si>
  <si>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</si>
  <si>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</si>
  <si>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</si>
  <si>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</si>
  <si>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</si>
  <si>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</si>
  <si>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</si>
  <si>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</si>
  <si>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</si>
  <si>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</si>
  <si>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</si>
  <si>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</si>
  <si>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</si>
  <si>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</si>
  <si>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</si>
  <si>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</si>
  <si>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</si>
  <si>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</si>
  <si>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</si>
  <si>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</si>
  <si>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</si>
  <si>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</si>
  <si>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</si>
  <si>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</si>
  <si>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</si>
  <si>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</si>
  <si>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</si>
  <si>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</si>
  <si>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</si>
  <si>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</si>
  <si>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</si>
  <si>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</si>
  <si>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</si>
  <si>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</si>
  <si>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</si>
  <si>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</si>
  <si>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</si>
  <si>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</si>
  <si>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</si>
  <si>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</si>
  <si>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</si>
  <si>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</si>
  <si>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</si>
  <si>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</si>
  <si>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</si>
  <si>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</si>
  <si>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</si>
  <si>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</si>
  <si>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</si>
  <si>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</si>
  <si>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</si>
  <si>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</si>
  <si>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</si>
  <si>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</si>
  <si>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</si>
  <si>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</si>
  <si>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</si>
  <si>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</si>
  <si>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</si>
  <si>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</si>
  <si>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</si>
  <si>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</si>
  <si>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</si>
  <si>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</si>
  <si>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</si>
  <si>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</si>
  <si>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</si>
  <si>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</si>
  <si>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</si>
  <si>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</si>
  <si>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</si>
  <si>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</si>
  <si>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</si>
  <si>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</si>
  <si>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</si>
  <si>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</si>
  <si>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</si>
  <si>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</si>
  <si>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</si>
  <si>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</si>
  <si>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</si>
  <si>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</si>
  <si>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</si>
  <si>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</si>
  <si>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</si>
  <si>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</si>
  <si>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</si>
  <si>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</si>
  <si>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</si>
  <si>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</si>
  <si>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</si>
  <si>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</si>
  <si>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</si>
  <si>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</si>
  <si>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</si>
  <si>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</si>
  <si>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</si>
  <si>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</si>
  <si>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</si>
  <si>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</si>
  <si>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</si>
  <si>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</si>
  <si>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</si>
  <si>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</si>
  <si>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</si>
  <si>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</si>
  <si>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</si>
  <si>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</si>
  <si>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</si>
  <si>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</si>
  <si>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</si>
  <si>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</si>
  <si>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</si>
  <si>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</si>
  <si>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</si>
  <si>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</si>
  <si>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</si>
  <si>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</si>
  <si>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</si>
  <si>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</si>
  <si>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</si>
  <si>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</si>
  <si>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</si>
  <si>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</si>
  <si>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</si>
  <si>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</si>
  <si>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</si>
  <si>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</si>
  <si>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</si>
  <si>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</si>
  <si>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</si>
  <si>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</si>
  <si>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</si>
  <si>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</si>
  <si>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</si>
  <si>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</si>
  <si>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</si>
  <si>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</si>
  <si>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</si>
  <si>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</si>
  <si>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</si>
  <si>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</si>
  <si>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</si>
  <si>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</si>
  <si>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</si>
  <si>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</si>
  <si>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</si>
  <si>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</si>
  <si>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</si>
  <si>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</si>
  <si>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</si>
  <si>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</si>
  <si>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</si>
  <si>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</si>
  <si>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</si>
  <si>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</si>
  <si>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</si>
  <si>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</si>
  <si>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</si>
  <si>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</si>
  <si>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</si>
  <si>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</si>
  <si>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</si>
  <si>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</si>
  <si>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</si>
  <si>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</si>
  <si>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</si>
  <si>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</si>
  <si>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</si>
  <si>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</si>
  <si>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</si>
  <si>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</si>
  <si>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</si>
  <si>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</si>
  <si>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</si>
  <si>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</si>
  <si>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</si>
  <si>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</si>
  <si>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</si>
  <si>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</si>
  <si>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</si>
  <si>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</si>
  <si>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</si>
  <si>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</si>
  <si>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</si>
  <si>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</si>
  <si>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</si>
  <si>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</si>
  <si>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</si>
  <si>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</si>
  <si>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</si>
  <si>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</si>
  <si>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</si>
  <si>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</si>
  <si>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</si>
  <si>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</si>
  <si>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</si>
  <si>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</si>
  <si>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</si>
  <si>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</si>
  <si>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</si>
  <si>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</si>
  <si>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</si>
  <si>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</si>
  <si>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</si>
  <si>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</si>
  <si>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</si>
  <si>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</si>
  <si>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</si>
  <si>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</si>
  <si>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</si>
  <si>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</si>
  <si>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</si>
  <si>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</si>
  <si>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</si>
  <si>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</si>
  <si>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</si>
  <si>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</si>
  <si>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</si>
  <si>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</si>
  <si>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</si>
  <si>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</si>
  <si>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</si>
  <si>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</si>
  <si>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</si>
  <si>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</si>
  <si>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</si>
  <si>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</si>
  <si>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</si>
  <si>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</si>
  <si>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</si>
  <si>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</si>
  <si>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</si>
  <si>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</si>
  <si>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</si>
  <si>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</si>
  <si>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</si>
  <si>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</si>
  <si>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</si>
  <si>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</si>
  <si>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</si>
  <si>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</si>
  <si>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</si>
  <si>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</si>
  <si>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</si>
  <si>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</si>
  <si>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</si>
  <si>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</si>
  <si>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</si>
  <si>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</si>
  <si>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</si>
  <si>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</si>
  <si>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</si>
  <si>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</si>
  <si>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</si>
  <si>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</si>
  <si>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</si>
  <si>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</si>
  <si>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</si>
  <si>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</si>
  <si>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</si>
  <si>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</si>
  <si>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</si>
  <si>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</si>
  <si>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</si>
  <si>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</si>
  <si>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</si>
  <si>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</si>
  <si>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</si>
  <si>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</si>
  <si>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</si>
  <si>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</si>
  <si>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</si>
  <si>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</si>
  <si>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</si>
  <si>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</si>
  <si>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</si>
  <si>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</si>
  <si>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</si>
  <si>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</si>
  <si>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</si>
  <si>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</si>
  <si>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</si>
  <si>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</si>
  <si>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</si>
  <si>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</si>
  <si>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</si>
  <si>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</si>
  <si>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</si>
  <si>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</si>
  <si>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</si>
  <si>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</si>
  <si>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</si>
  <si>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</si>
  <si>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</si>
  <si>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</si>
  <si>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</si>
  <si>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</si>
  <si>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</si>
  <si>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</si>
  <si>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</si>
  <si>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</si>
  <si>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</si>
  <si>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</si>
  <si>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</si>
  <si>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</si>
  <si>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</si>
  <si>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</si>
  <si>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</si>
  <si>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</si>
  <si>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</si>
  <si>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</si>
  <si>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</si>
  <si>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</si>
  <si>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</si>
  <si>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</si>
  <si>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</si>
  <si>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</si>
  <si>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</si>
  <si>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</si>
  <si>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</si>
  <si>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</si>
  <si>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</si>
  <si>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</si>
  <si>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</si>
  <si>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</si>
  <si>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</si>
  <si>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</si>
  <si>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</si>
  <si>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</si>
  <si>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</si>
  <si>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</si>
  <si>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</si>
  <si>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</si>
  <si>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</si>
  <si>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</si>
  <si>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</si>
  <si>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</si>
  <si>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</si>
  <si>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</si>
  <si>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</si>
  <si>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</si>
  <si>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</si>
  <si>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</si>
  <si>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</si>
  <si>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</si>
  <si>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</si>
  <si>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</si>
  <si>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</si>
  <si>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</si>
  <si>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</si>
  <si>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</si>
  <si>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</si>
  <si>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</si>
  <si>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</si>
  <si>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</si>
  <si>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</si>
  <si>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</si>
  <si>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</si>
  <si>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</si>
  <si>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</si>
  <si>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</si>
  <si>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</si>
  <si>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</si>
  <si>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</si>
  <si>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</si>
  <si>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</si>
  <si>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</si>
  <si>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</si>
  <si>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</si>
  <si>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</si>
  <si>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</si>
  <si>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</si>
  <si>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</si>
  <si>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</si>
  <si>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</si>
  <si>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</si>
  <si>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</si>
  <si>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</si>
  <si>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</si>
  <si>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</si>
  <si>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</si>
  <si>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</si>
  <si>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</si>
  <si>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</si>
  <si>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</si>
  <si>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</si>
  <si>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</si>
  <si>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</si>
  <si>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</si>
  <si>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</si>
  <si>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</si>
  <si>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</si>
  <si>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</si>
  <si>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</si>
  <si>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</si>
  <si>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</si>
  <si>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</si>
  <si>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</si>
  <si>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</si>
  <si>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</si>
  <si>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</si>
  <si>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</si>
  <si>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</si>
  <si>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</si>
  <si>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</si>
  <si>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</si>
  <si>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</si>
  <si>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</si>
  <si>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</si>
  <si>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</si>
  <si>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</si>
  <si>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</si>
  <si>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</si>
  <si>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</si>
  <si>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</si>
  <si>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</si>
  <si>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</si>
  <si>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</si>
  <si>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</si>
  <si>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</si>
  <si>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</si>
  <si>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</si>
  <si>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</si>
  <si>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</si>
  <si>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</si>
  <si>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</si>
  <si>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</si>
  <si>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</si>
  <si>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</si>
  <si>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</si>
  <si>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</si>
  <si>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</si>
  <si>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</si>
  <si>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</si>
  <si>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</si>
  <si>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</si>
  <si>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</si>
  <si>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</si>
  <si>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</si>
  <si>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</si>
  <si>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</si>
  <si>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</si>
  <si>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</si>
  <si>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</si>
  <si>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</si>
  <si>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</si>
  <si>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</si>
  <si>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</si>
  <si>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</si>
  <si>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</si>
  <si>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</si>
  <si>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</si>
  <si>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</si>
  <si>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</si>
  <si>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</si>
  <si>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</si>
  <si>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</si>
  <si>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</si>
  <si>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</si>
  <si>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</si>
  <si>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</si>
  <si>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</si>
  <si>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</si>
  <si>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</si>
  <si>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</si>
  <si>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</si>
  <si>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</si>
  <si>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</si>
  <si>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</si>
  <si>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</si>
  <si>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</si>
  <si>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</si>
  <si>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</si>
  <si>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</si>
  <si>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</si>
  <si>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</si>
  <si>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</si>
  <si>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</si>
  <si>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</si>
  <si>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</si>
  <si>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</si>
  <si>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</si>
  <si>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</si>
  <si>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</si>
  <si>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</si>
  <si>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</si>
  <si>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</si>
  <si>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</si>
  <si>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</si>
  <si>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</si>
  <si>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</si>
  <si>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</si>
  <si>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</si>
  <si>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</si>
  <si>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</si>
  <si>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</si>
  <si>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</si>
  <si>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</si>
  <si>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</si>
  <si>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</si>
  <si>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</si>
  <si>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</si>
  <si>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</si>
  <si>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</si>
  <si>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</si>
  <si>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</si>
  <si>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</si>
  <si>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</si>
  <si>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</si>
  <si>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</si>
  <si>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</si>
  <si>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</si>
  <si>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</si>
  <si>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</si>
  <si>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</si>
  <si>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</si>
  <si>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</si>
  <si>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</si>
  <si>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</si>
  <si>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</si>
  <si>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</si>
  <si>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</si>
  <si>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</si>
  <si>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</si>
  <si>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</si>
  <si>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</si>
  <si>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</si>
  <si>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</si>
  <si>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</si>
  <si>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</si>
  <si>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</si>
  <si>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</si>
  <si>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</si>
  <si>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</si>
  <si>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</si>
  <si>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</si>
  <si>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</si>
  <si>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</si>
  <si>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</si>
  <si>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</si>
  <si>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</si>
  <si>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</si>
  <si>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</si>
  <si>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</si>
  <si>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</si>
  <si>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</si>
  <si>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</si>
  <si>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</si>
  <si>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</si>
  <si>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</si>
  <si>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</si>
  <si>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</si>
  <si>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</si>
  <si>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</si>
  <si>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</si>
  <si>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</si>
  <si>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</si>
  <si>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</si>
  <si>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</si>
  <si>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</si>
  <si>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</si>
  <si>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</si>
  <si>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</si>
  <si>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</si>
  <si>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</si>
  <si>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</si>
  <si>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</si>
  <si>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</si>
  <si>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</si>
  <si>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</si>
  <si>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</si>
  <si>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</si>
  <si>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</si>
  <si>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</si>
  <si>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</si>
  <si>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</si>
  <si>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</si>
  <si>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</si>
  <si>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</si>
  <si>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</si>
  <si>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</si>
  <si>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</si>
  <si>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</si>
  <si>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</si>
  <si>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</si>
  <si>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</si>
  <si>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</si>
  <si>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</si>
  <si>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</si>
  <si>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</si>
  <si>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</si>
  <si>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</si>
  <si>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</si>
  <si>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</si>
  <si>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</si>
  <si>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</si>
  <si>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</si>
  <si>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</si>
  <si>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</si>
  <si>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</si>
  <si>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</si>
  <si>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</si>
  <si>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</si>
  <si>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</si>
  <si>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</si>
  <si>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</si>
  <si>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</si>
  <si>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</si>
  <si>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</si>
  <si>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</si>
  <si>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</si>
  <si>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</si>
  <si>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</si>
  <si>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</si>
  <si>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</si>
  <si>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</si>
  <si>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</si>
  <si>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</si>
  <si>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</si>
  <si>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</si>
  <si>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</si>
  <si>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</si>
  <si>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</si>
  <si>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</si>
  <si>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</si>
  <si>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</si>
  <si>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</si>
  <si>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</si>
  <si>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</si>
  <si>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</si>
  <si>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</si>
  <si>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</si>
  <si>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</si>
  <si>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</si>
  <si>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</si>
  <si>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</si>
  <si>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</si>
  <si>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</si>
  <si>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</si>
  <si>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</si>
  <si>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</si>
  <si>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</si>
  <si>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</si>
  <si>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</si>
  <si>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</si>
  <si>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</si>
  <si>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</si>
  <si>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</si>
  <si>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</si>
  <si>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</si>
  <si>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</si>
  <si>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</si>
  <si>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</si>
  <si>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</si>
  <si>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</si>
  <si>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</si>
  <si>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</si>
  <si>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</si>
  <si>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</si>
  <si>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</si>
  <si>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</si>
  <si>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</si>
  <si>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</si>
  <si>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</si>
  <si>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</si>
  <si>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</si>
  <si>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</si>
  <si>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</si>
  <si>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</si>
  <si>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</si>
  <si>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</si>
  <si>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</si>
  <si>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</si>
  <si>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</si>
  <si>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</si>
  <si>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</si>
  <si>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</si>
  <si>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</si>
  <si>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</si>
  <si>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</si>
  <si>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</si>
  <si>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</si>
  <si>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</si>
  <si>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</si>
  <si>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</si>
  <si>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</si>
  <si>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</si>
  <si>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</si>
  <si>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</si>
  <si>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</si>
  <si>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</si>
  <si>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</si>
  <si>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</si>
  <si>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</si>
  <si>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</si>
  <si>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</si>
  <si>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</si>
  <si>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</si>
  <si>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</si>
  <si>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</si>
  <si>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</si>
  <si>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</si>
  <si>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</si>
  <si>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</si>
  <si>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</si>
  <si>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</si>
  <si>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</si>
  <si>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</si>
  <si>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</si>
  <si>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</si>
  <si>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</si>
  <si>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</si>
  <si>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</si>
  <si>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</si>
  <si>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</si>
  <si>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</si>
  <si>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</si>
  <si>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</si>
  <si>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</si>
  <si>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</si>
  <si>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</si>
  <si>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</si>
  <si>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</si>
  <si>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</si>
  <si>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</si>
  <si>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</si>
  <si>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</si>
  <si>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</si>
  <si>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</si>
  <si>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</si>
  <si>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</si>
  <si>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</si>
  <si>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</si>
  <si>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</si>
  <si>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</si>
  <si>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</si>
  <si>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</si>
  <si>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</si>
  <si>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</si>
  <si>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</si>
  <si>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</si>
  <si>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</si>
  <si>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</si>
  <si>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</si>
  <si>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</si>
  <si>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</si>
  <si>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</si>
  <si>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</si>
  <si>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</si>
  <si>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</si>
  <si>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</si>
  <si>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</si>
  <si>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</si>
  <si>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</si>
  <si>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</si>
  <si>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</si>
  <si>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</si>
  <si>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</si>
  <si>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</si>
  <si>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</si>
  <si>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</si>
  <si>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</si>
  <si>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</si>
  <si>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</si>
  <si>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</si>
  <si>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</si>
  <si>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</si>
  <si>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</si>
  <si>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</si>
  <si>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</si>
  <si>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</si>
  <si>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</si>
  <si>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</si>
  <si>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</si>
  <si>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</si>
  <si>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</si>
  <si>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</si>
  <si>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</si>
  <si>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</si>
  <si>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</si>
  <si>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</si>
  <si>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</si>
  <si>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</si>
  <si>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</si>
  <si>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</si>
  <si>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</si>
  <si>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</si>
  <si>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</si>
  <si>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</si>
  <si>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</si>
  <si>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</si>
  <si>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</si>
  <si>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</si>
  <si>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</si>
  <si>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</si>
  <si>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</si>
  <si>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</si>
  <si>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</si>
  <si>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</si>
  <si>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</si>
  <si>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</si>
  <si>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</si>
  <si>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</si>
  <si>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</si>
  <si>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</si>
  <si>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</si>
  <si>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</si>
  <si>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</si>
  <si>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</si>
  <si>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</si>
  <si>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</si>
  <si>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</si>
  <si>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</si>
  <si>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</si>
  <si>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</si>
  <si>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</si>
  <si>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</si>
  <si>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</si>
  <si>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</si>
  <si>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</si>
  <si>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</si>
  <si>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</si>
  <si>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</si>
  <si>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</si>
  <si>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</si>
  <si>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</si>
  <si>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</si>
  <si>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</si>
  <si>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</si>
  <si>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</si>
  <si>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</si>
  <si>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</si>
  <si>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</si>
  <si>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</si>
  <si>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</si>
  <si>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</si>
  <si>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</si>
  <si>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</si>
  <si>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</si>
  <si>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</si>
  <si>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</si>
  <si>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</si>
  <si>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</si>
  <si>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</si>
  <si>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</si>
  <si>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</si>
  <si>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</si>
  <si>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</si>
  <si>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</si>
  <si>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</si>
  <si>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</si>
  <si>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</si>
  <si>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</si>
  <si>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</si>
  <si>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</si>
  <si>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</si>
  <si>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</si>
  <si>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</si>
  <si>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</si>
  <si>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</si>
  <si>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</si>
  <si>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</si>
  <si>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</si>
  <si>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</si>
  <si>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</si>
  <si>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</si>
  <si>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</si>
  <si>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</si>
  <si>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</si>
  <si>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</si>
  <si>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</si>
  <si>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</si>
  <si>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</si>
  <si>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</si>
  <si>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</si>
  <si>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</si>
  <si>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</si>
  <si>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</si>
  <si>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</si>
  <si>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</si>
  <si>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</si>
  <si>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</si>
  <si>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</si>
  <si>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</si>
  <si>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</si>
  <si>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</si>
  <si>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</si>
  <si>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</si>
  <si>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</si>
  <si>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</si>
  <si>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</si>
  <si>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</si>
  <si>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</si>
  <si>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</si>
  <si>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</si>
  <si>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</si>
  <si>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</si>
  <si>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</si>
  <si>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</si>
  <si>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</si>
  <si>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</si>
  <si>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</si>
  <si>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</si>
  <si>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</si>
  <si>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</si>
  <si>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</si>
  <si>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</si>
  <si>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</si>
  <si>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</si>
  <si>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</si>
  <si>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</si>
  <si>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</si>
  <si>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</si>
  <si>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</si>
  <si>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</si>
  <si>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</si>
  <si>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</si>
  <si>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</si>
  <si>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</si>
  <si>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</si>
  <si>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</si>
  <si>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</si>
  <si>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</si>
  <si>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</si>
  <si>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</si>
  <si>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</si>
  <si>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</si>
  <si>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</si>
  <si>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</si>
  <si>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</si>
  <si>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</si>
  <si>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</si>
  <si>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</si>
  <si>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</si>
  <si>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</si>
  <si>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</si>
  <si>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</si>
  <si>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</si>
  <si>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</si>
  <si>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</si>
  <si>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</si>
  <si>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</si>
  <si>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</si>
  <si>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</si>
  <si>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</si>
  <si>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</si>
  <si>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</si>
  <si>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</si>
  <si>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</si>
  <si>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</si>
  <si>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</si>
  <si>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</si>
  <si>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</si>
  <si>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</si>
  <si>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</si>
  <si>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</si>
  <si>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</si>
  <si>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</si>
  <si>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</si>
  <si>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</si>
  <si>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</si>
  <si>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</si>
  <si>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</si>
  <si>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</si>
  <si>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</si>
  <si>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</si>
  <si>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</si>
  <si>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</si>
  <si>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</si>
  <si>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</si>
  <si>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</si>
  <si>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</si>
  <si>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</si>
  <si>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</si>
  <si>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</si>
  <si>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</si>
  <si>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</si>
  <si>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</si>
  <si>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</si>
  <si>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</si>
  <si>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</si>
  <si>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</si>
  <si>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</si>
  <si>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</si>
  <si>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</si>
  <si>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</si>
  <si>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</si>
  <si>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</si>
  <si>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</si>
  <si>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</si>
  <si>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</si>
  <si>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</si>
  <si>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</si>
  <si>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</si>
  <si>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</si>
  <si>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</si>
  <si>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</si>
  <si>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</si>
  <si>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</si>
  <si>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</si>
  <si>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</si>
  <si>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</si>
  <si>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</si>
  <si>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</si>
  <si>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</si>
  <si>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</si>
  <si>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</si>
  <si>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</si>
  <si>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</si>
  <si>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</si>
  <si>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</si>
  <si>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</si>
  <si>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</si>
  <si>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</si>
  <si>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</si>
  <si>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</si>
  <si>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</si>
  <si>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</si>
  <si>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</si>
  <si>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</si>
  <si>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</si>
  <si>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</si>
  <si>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</si>
  <si>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</si>
  <si>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</si>
  <si>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</si>
  <si>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</si>
  <si>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</si>
  <si>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</si>
  <si>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</si>
  <si>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</si>
  <si>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</si>
  <si>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</si>
  <si>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</si>
  <si>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</si>
  <si>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</si>
  <si>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</si>
  <si>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</si>
  <si>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</si>
  <si>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</si>
  <si>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</si>
  <si>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</si>
  <si>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</si>
  <si>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</si>
  <si>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</si>
  <si>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</si>
  <si>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</si>
  <si>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</si>
  <si>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</si>
  <si>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</si>
  <si>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</si>
  <si>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</si>
  <si>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</si>
  <si>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</si>
  <si>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</si>
  <si>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</si>
  <si>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</si>
  <si>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</si>
  <si>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</si>
  <si>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</si>
  <si>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</si>
  <si>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</si>
  <si>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</si>
  <si>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</si>
  <si>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</si>
  <si>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</si>
  <si>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</si>
  <si>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</si>
  <si>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</si>
  <si>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</si>
  <si>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</si>
  <si>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</si>
  <si>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</si>
  <si>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</si>
  <si>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</si>
  <si>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</si>
  <si>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</si>
  <si>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</si>
  <si>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</si>
  <si>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</si>
  <si>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</si>
  <si>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</si>
  <si>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</si>
  <si>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</si>
  <si>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</si>
  <si>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</si>
  <si>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</si>
  <si>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</si>
  <si>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</si>
  <si>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</si>
  <si>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</si>
  <si>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</si>
  <si>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</si>
  <si>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</si>
  <si>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</si>
  <si>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</si>
  <si>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</si>
  <si>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</si>
  <si>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</si>
  <si>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</si>
  <si>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</si>
  <si>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</si>
  <si>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</si>
  <si>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</si>
  <si>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</si>
  <si>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</si>
  <si>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</si>
  <si>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</si>
  <si>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</si>
  <si>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</si>
  <si>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</si>
  <si>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</si>
  <si>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</si>
  <si>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</si>
  <si>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</si>
  <si>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</si>
  <si>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</si>
  <si>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</si>
  <si>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</si>
  <si>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</si>
  <si>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</si>
  <si>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</si>
  <si>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</si>
  <si>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</si>
  <si>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</si>
  <si>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</si>
  <si>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</si>
  <si>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</si>
  <si>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</si>
  <si>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</si>
  <si>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</si>
  <si>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</si>
  <si>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</si>
  <si>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</si>
  <si>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</si>
  <si>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</si>
  <si>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</si>
  <si>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</si>
  <si>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</si>
  <si>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</si>
  <si>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</si>
  <si>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</si>
  <si>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</si>
  <si>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</si>
  <si>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</si>
  <si>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</si>
  <si>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</si>
  <si>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</si>
  <si>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</si>
  <si>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</si>
  <si>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</si>
  <si>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</si>
  <si>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</si>
  <si>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</si>
  <si>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</si>
  <si>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</si>
  <si>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</si>
  <si>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</si>
  <si>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</si>
  <si>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</si>
  <si>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</si>
  <si>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</si>
  <si>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</si>
  <si>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</si>
  <si>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</si>
  <si>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</si>
  <si>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</si>
  <si>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</si>
  <si>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</si>
  <si>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</si>
  <si>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</si>
  <si>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</si>
  <si>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</si>
  <si>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</si>
  <si>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</si>
  <si>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</si>
  <si>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</si>
  <si>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</si>
  <si>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</si>
  <si>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</si>
  <si>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</si>
  <si>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</si>
  <si>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</si>
  <si>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</si>
  <si>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</si>
  <si>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</si>
  <si>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</si>
  <si>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</si>
  <si>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</si>
  <si>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</si>
  <si>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</si>
  <si>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</si>
  <si>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</si>
  <si>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</si>
  <si>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</si>
  <si>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</si>
  <si>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</si>
  <si>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</si>
  <si>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</si>
  <si>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</si>
  <si>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</si>
  <si>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</si>
  <si>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</si>
  <si>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</si>
  <si>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</si>
  <si>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</si>
  <si>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</si>
  <si>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</si>
  <si>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</si>
  <si>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</si>
  <si>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</si>
  <si>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</si>
  <si>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</si>
  <si>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</si>
  <si>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</si>
  <si>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</si>
  <si>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</si>
  <si>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</si>
  <si>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</si>
  <si>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</si>
  <si>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</si>
  <si>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</si>
  <si>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</si>
  <si>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</si>
  <si>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</si>
  <si>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</si>
  <si>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</si>
  <si>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</si>
  <si>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</si>
  <si>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</si>
  <si>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</si>
  <si>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</si>
  <si>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</si>
  <si>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</si>
  <si>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</si>
  <si>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</si>
  <si>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</si>
  <si>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</si>
  <si>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</si>
  <si>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</si>
  <si>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</si>
  <si>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</si>
  <si>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</si>
  <si>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</si>
  <si>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</si>
  <si>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</si>
  <si>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</si>
  <si>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</si>
  <si>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</si>
  <si>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</si>
  <si>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</si>
  <si>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</si>
  <si>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</si>
  <si>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</si>
  <si>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</si>
  <si>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</si>
  <si>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</si>
  <si>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</si>
  <si>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</si>
  <si>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</si>
  <si>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</si>
  <si>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</si>
  <si>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</si>
  <si>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</si>
  <si>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</si>
  <si>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</si>
  <si>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</si>
  <si>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</si>
  <si>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</si>
  <si>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</si>
  <si>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</si>
  <si>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</si>
  <si>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</si>
  <si>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</si>
  <si>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</si>
  <si>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</si>
  <si>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</si>
  <si>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</si>
  <si>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</si>
  <si>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</si>
  <si>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</si>
  <si>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</si>
  <si>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</si>
  <si>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</si>
  <si>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</si>
  <si>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</si>
  <si>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</si>
  <si>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</si>
  <si>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</si>
  <si>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</si>
  <si>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</si>
  <si>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</si>
  <si>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</si>
  <si>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</si>
  <si>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</si>
  <si>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</si>
  <si>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</si>
  <si>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</si>
  <si>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</si>
  <si>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</si>
  <si>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</si>
  <si>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</si>
  <si>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</si>
  <si>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</si>
  <si>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</si>
  <si>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</si>
  <si>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</si>
  <si>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</si>
  <si>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</si>
  <si>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</si>
  <si>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</si>
  <si>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</si>
  <si>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</si>
  <si>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</si>
  <si>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</si>
  <si>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</si>
  <si>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</si>
  <si>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</si>
  <si>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</si>
  <si>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</si>
  <si>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</si>
  <si>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</si>
  <si>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</si>
  <si>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</si>
  <si>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</si>
  <si>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</si>
  <si>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</si>
  <si>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</si>
  <si>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</si>
  <si>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</si>
  <si>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</si>
  <si>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</si>
  <si>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</si>
  <si>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</si>
  <si>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</si>
  <si>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</si>
  <si>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</si>
  <si>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</si>
  <si>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</si>
  <si>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</si>
  <si>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</si>
  <si>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</si>
  <si>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</si>
  <si>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</si>
  <si>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</si>
  <si>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</si>
  <si>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</si>
  <si>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</si>
  <si>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</si>
  <si>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</si>
  <si>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</si>
  <si>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</si>
  <si>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</si>
  <si>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</si>
  <si>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</si>
  <si>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</si>
  <si>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</si>
  <si>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</si>
  <si>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</si>
  <si>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</si>
  <si>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</si>
  <si>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</si>
  <si>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</si>
  <si>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</si>
  <si>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</si>
  <si>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</si>
  <si>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</si>
  <si>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</si>
  <si>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</si>
  <si>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</si>
  <si>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</si>
  <si>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</si>
  <si>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</si>
  <si>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</si>
  <si>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</si>
  <si>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</si>
  <si>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</si>
  <si>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</si>
  <si>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</si>
  <si>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</si>
  <si>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</si>
  <si>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</si>
  <si>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</si>
  <si>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</si>
  <si>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</si>
  <si>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</si>
  <si>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</si>
  <si>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</si>
  <si>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</si>
  <si>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</si>
  <si>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</si>
  <si>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</si>
  <si>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</si>
  <si>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</si>
  <si>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</si>
  <si>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</si>
  <si>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</si>
  <si>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</si>
  <si>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</si>
  <si>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</si>
  <si>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</si>
  <si>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</si>
  <si>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</si>
  <si>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</si>
  <si>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</si>
  <si>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</si>
  <si>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</si>
  <si>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</si>
  <si>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</si>
  <si>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</si>
  <si>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</si>
  <si>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</si>
  <si>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</si>
  <si>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</si>
  <si>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</si>
  <si>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</si>
  <si>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</si>
  <si>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</si>
  <si>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</si>
  <si>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</si>
  <si>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</si>
  <si>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</si>
  <si>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</si>
  <si>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</si>
  <si>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</si>
  <si>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</si>
  <si>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</si>
  <si>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</si>
  <si>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</si>
  <si>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</si>
  <si>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</si>
  <si>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</si>
  <si>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</si>
  <si>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</si>
  <si>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</si>
  <si>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</si>
  <si>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</si>
  <si>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</si>
  <si>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</si>
  <si>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</si>
  <si>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</si>
  <si>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</si>
  <si>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</si>
  <si>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</si>
  <si>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</si>
  <si>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</si>
  <si>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</si>
  <si>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</si>
  <si>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</si>
  <si>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</si>
  <si>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</si>
  <si>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</si>
  <si>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</si>
  <si>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</si>
  <si>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</si>
  <si>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</si>
  <si>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</si>
  <si>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</si>
  <si>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</si>
  <si>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</si>
  <si>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</si>
  <si>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</si>
  <si>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</si>
  <si>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</si>
  <si>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</si>
  <si>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</si>
  <si>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</si>
  <si>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</si>
  <si>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</si>
  <si>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</si>
  <si>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</si>
  <si>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</si>
  <si>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</si>
  <si>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</si>
  <si>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</si>
  <si>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</si>
  <si>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</si>
  <si>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</si>
  <si>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</si>
  <si>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</si>
  <si>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</si>
  <si>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</si>
  <si>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</si>
  <si>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</si>
  <si>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</si>
  <si>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</si>
  <si>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</si>
  <si>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</si>
  <si>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</si>
  <si>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</si>
  <si>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</si>
  <si>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</si>
  <si>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</si>
  <si>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</si>
  <si>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</si>
  <si>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</si>
  <si>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</si>
  <si>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</si>
  <si>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</si>
  <si>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</si>
  <si>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</si>
  <si>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</si>
  <si>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</si>
  <si>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</si>
  <si>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</si>
  <si>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</si>
  <si>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</si>
  <si>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</si>
  <si>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</si>
  <si>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</si>
  <si>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</si>
  <si>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</si>
  <si>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</si>
  <si>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</si>
  <si>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</si>
  <si>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</si>
  <si>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</si>
  <si>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</si>
  <si>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</si>
  <si>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</si>
  <si>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</si>
  <si>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</si>
  <si>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</si>
  <si>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</si>
  <si>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</si>
  <si>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</si>
  <si>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</si>
  <si>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</si>
  <si>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</si>
  <si>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</si>
  <si>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</si>
  <si>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</si>
  <si>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</si>
  <si>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</si>
  <si>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</si>
  <si>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</si>
  <si>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</si>
  <si>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</si>
  <si>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</si>
  <si>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</si>
  <si>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</si>
  <si>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</si>
  <si>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</si>
  <si>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</si>
  <si>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</si>
  <si>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</si>
  <si>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</si>
  <si>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</si>
  <si>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</si>
  <si>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</si>
  <si>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</si>
  <si>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</si>
  <si>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</si>
  <si>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</si>
  <si>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</si>
  <si>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</si>
  <si>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</si>
  <si>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</si>
  <si>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</si>
  <si>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</si>
  <si>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</si>
  <si>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</si>
  <si>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</si>
  <si>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</si>
  <si>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</si>
  <si>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</si>
  <si>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</si>
  <si>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</si>
  <si>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</si>
  <si>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</si>
  <si>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</si>
  <si>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</si>
  <si>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</si>
  <si>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</si>
  <si>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</si>
  <si>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</si>
  <si>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</si>
  <si>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</si>
  <si>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</si>
  <si>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</si>
  <si>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</si>
  <si>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</si>
  <si>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</si>
  <si>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</si>
  <si>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</si>
  <si>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</si>
  <si>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</si>
  <si>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</si>
  <si>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</si>
  <si>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</si>
  <si>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</si>
  <si>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</si>
  <si>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</si>
  <si>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</si>
  <si>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</si>
  <si>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</si>
  <si>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</si>
  <si>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</si>
  <si>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</si>
  <si>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</si>
  <si>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</si>
  <si>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</si>
  <si>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</si>
  <si>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</si>
  <si>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</si>
  <si>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</si>
  <si>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</si>
  <si>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</si>
  <si>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</si>
  <si>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</si>
  <si>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</si>
  <si>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</si>
  <si>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</si>
  <si>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</si>
  <si>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</si>
  <si>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</si>
  <si>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</si>
  <si>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</si>
  <si>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</si>
  <si>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</si>
  <si>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</si>
  <si>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</si>
  <si>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</si>
  <si>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</si>
  <si>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</si>
  <si>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</si>
  <si>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</si>
  <si>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</si>
  <si>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</si>
  <si>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</si>
  <si>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</si>
  <si>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</si>
  <si>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</si>
  <si>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</si>
  <si>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</si>
  <si>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</si>
  <si>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</si>
  <si>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</si>
  <si>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</si>
  <si>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</si>
  <si>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</si>
  <si>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</si>
  <si>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</si>
  <si>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</si>
  <si>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</si>
  <si>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</si>
  <si>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</si>
  <si>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</si>
  <si>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</si>
  <si>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</si>
  <si>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</si>
  <si>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</si>
  <si>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</si>
  <si>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</si>
  <si>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</si>
  <si>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</si>
  <si>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</si>
  <si>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</si>
  <si>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</si>
  <si>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</si>
  <si>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</si>
  <si>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</si>
  <si>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</si>
  <si>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</si>
  <si>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</si>
  <si>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</si>
  <si>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</si>
  <si>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</si>
  <si>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</si>
  <si>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</si>
  <si>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</si>
  <si>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</si>
  <si>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</si>
  <si>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</si>
  <si>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</si>
  <si>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</si>
  <si>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</si>
  <si>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</si>
  <si>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</si>
  <si>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</si>
  <si>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</si>
  <si>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</si>
  <si>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</si>
  <si>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</si>
  <si>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</si>
  <si>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</si>
  <si>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</si>
  <si>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</si>
  <si>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</si>
  <si>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</si>
  <si>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</si>
  <si>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</si>
  <si>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</si>
  <si>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</si>
  <si>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</si>
  <si>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</si>
  <si>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</si>
  <si>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</si>
  <si>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</si>
  <si>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</si>
  <si>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</si>
  <si>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</si>
  <si>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</si>
  <si>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</si>
  <si>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</si>
  <si>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</si>
  <si>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</si>
  <si>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</si>
  <si>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</si>
  <si>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</si>
  <si>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</si>
  <si>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</si>
  <si>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</si>
  <si>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</si>
  <si>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</si>
  <si>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</si>
  <si>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</si>
  <si>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</si>
  <si>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</si>
  <si>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</si>
  <si>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</si>
  <si>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</si>
  <si>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</si>
  <si>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</si>
  <si>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</si>
  <si>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</si>
  <si>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</si>
  <si>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</si>
  <si>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</si>
  <si>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</si>
  <si>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</si>
  <si>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</si>
  <si>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</si>
  <si>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</si>
  <si>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</si>
  <si>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</si>
  <si>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</si>
  <si>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</si>
  <si>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</si>
  <si>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</si>
  <si>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</si>
  <si>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</si>
  <si>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</si>
  <si>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</si>
  <si>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</si>
  <si>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</si>
  <si>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</si>
  <si>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</si>
  <si>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</si>
  <si>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</si>
  <si>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</si>
  <si>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</si>
  <si>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</si>
  <si>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</si>
  <si>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</si>
  <si>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</si>
  <si>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</si>
  <si>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</si>
  <si>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</si>
  <si>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</si>
  <si>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</si>
  <si>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</si>
  <si>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</si>
  <si>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</si>
  <si>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</si>
  <si>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</si>
  <si>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</si>
  <si>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</si>
  <si>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</si>
  <si>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</si>
  <si>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</si>
  <si>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</si>
  <si>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</si>
  <si>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</si>
  <si>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</si>
  <si>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</si>
  <si>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</si>
  <si>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</si>
  <si>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</si>
  <si>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</si>
  <si>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</si>
  <si>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</si>
  <si>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</si>
  <si>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</si>
  <si>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</si>
  <si>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</si>
  <si>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</si>
  <si>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</si>
  <si>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</si>
  <si>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</si>
  <si>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</si>
  <si>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</si>
  <si>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</si>
  <si>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</si>
  <si>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</si>
  <si>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</si>
  <si>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</si>
  <si>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</si>
  <si>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</si>
  <si>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</si>
  <si>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</si>
  <si>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</si>
  <si>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</si>
  <si>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</si>
  <si>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</si>
  <si>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</si>
  <si>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</si>
  <si>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</si>
  <si>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</si>
  <si>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</si>
  <si>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</si>
  <si>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</si>
  <si>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</si>
  <si>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</si>
  <si>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</si>
  <si>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</si>
  <si>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</si>
  <si>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</si>
  <si>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</si>
  <si>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</si>
  <si>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</si>
  <si>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</si>
  <si>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</si>
  <si>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</si>
  <si>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</si>
  <si>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</si>
  <si>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</si>
  <si>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</si>
  <si>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</si>
  <si>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</si>
  <si>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</si>
  <si>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</si>
  <si>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</si>
  <si>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</si>
  <si>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</si>
  <si>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</si>
  <si>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</si>
  <si>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</si>
  <si>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</si>
  <si>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</si>
  <si>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</si>
  <si>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</si>
  <si>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</si>
  <si>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</si>
  <si>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</si>
  <si>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</si>
  <si>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</si>
  <si>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</si>
  <si>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</si>
  <si>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</si>
  <si>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</si>
  <si>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</si>
  <si>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</si>
  <si>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</si>
  <si>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</si>
  <si>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</si>
  <si>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</si>
  <si>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</si>
  <si>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</si>
  <si>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</si>
  <si>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</si>
  <si>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</si>
  <si>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</si>
  <si>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</si>
  <si>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</si>
  <si>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</si>
  <si>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</si>
  <si>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</si>
  <si>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</si>
  <si>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</si>
  <si>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</si>
  <si>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</si>
  <si>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</si>
  <si>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</si>
  <si>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</si>
  <si>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</si>
  <si>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</si>
  <si>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</si>
  <si>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</si>
  <si>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</si>
  <si>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</si>
  <si>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</si>
  <si>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</si>
  <si>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</si>
  <si>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</si>
  <si>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</si>
  <si>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</si>
  <si>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</si>
  <si>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</si>
  <si>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</si>
  <si>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</si>
  <si>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</si>
  <si>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</si>
  <si>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</si>
  <si>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</si>
  <si>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</si>
  <si>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</si>
  <si>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</si>
  <si>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</si>
  <si>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</si>
  <si>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</si>
  <si>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</si>
  <si>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</si>
  <si>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</si>
  <si>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</si>
  <si>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</si>
  <si>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</si>
  <si>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</si>
  <si>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</si>
  <si>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</si>
  <si>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</si>
  <si>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</si>
  <si>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</si>
  <si>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</si>
  <si>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</si>
  <si>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</si>
  <si>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</si>
  <si>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</si>
  <si>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</si>
  <si>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</si>
  <si>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</si>
  <si>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</si>
  <si>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</si>
  <si>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</si>
  <si>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</si>
  <si>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</si>
  <si>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</si>
  <si>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</si>
  <si>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</si>
  <si>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</si>
  <si>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</si>
  <si>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</si>
  <si>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</si>
  <si>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</si>
  <si>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</si>
  <si>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</si>
  <si>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</si>
  <si>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</si>
  <si>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</si>
  <si>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</si>
  <si>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</si>
  <si>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</si>
  <si>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</si>
  <si>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</si>
  <si>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</si>
  <si>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</si>
  <si>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</si>
  <si>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</si>
  <si>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</si>
  <si>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</si>
  <si>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</si>
  <si>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</si>
  <si>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</si>
  <si>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</si>
  <si>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</si>
  <si>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</si>
  <si>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</si>
  <si>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</si>
  <si>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</si>
  <si>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</si>
  <si>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</si>
  <si>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</si>
  <si>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</si>
  <si>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</si>
  <si>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</si>
  <si>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</si>
  <si>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</si>
  <si>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</si>
  <si>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</si>
  <si>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</si>
  <si>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</si>
  <si>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</si>
  <si>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</si>
  <si>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</si>
  <si>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</si>
  <si>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</si>
  <si>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</si>
  <si>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</si>
  <si>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</si>
  <si>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</si>
  <si>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</si>
  <si>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</si>
  <si>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</si>
  <si>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</si>
  <si>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</si>
  <si>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</si>
  <si>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</si>
  <si>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</si>
  <si>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</si>
  <si>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</si>
  <si>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</si>
  <si>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</si>
  <si>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</si>
  <si>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</si>
  <si>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</si>
  <si>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</si>
  <si>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</si>
  <si>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</si>
  <si>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</si>
  <si>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</si>
  <si>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</si>
  <si>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</si>
  <si>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</si>
  <si>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</si>
  <si>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</si>
  <si>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</si>
  <si>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</si>
  <si>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</si>
  <si>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</si>
  <si>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</si>
  <si>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</si>
  <si>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</si>
  <si>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</si>
  <si>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</si>
  <si>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</si>
  <si>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</si>
  <si>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</si>
  <si>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</si>
  <si>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</si>
  <si>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</si>
  <si>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</si>
  <si>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</si>
  <si>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</si>
  <si>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</si>
  <si>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</si>
  <si>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</si>
  <si>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</si>
  <si>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</si>
  <si>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</si>
  <si>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</si>
  <si>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</si>
  <si>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</si>
  <si>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</si>
  <si>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</si>
  <si>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</si>
  <si>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</si>
  <si>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</si>
  <si>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</si>
  <si>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</si>
  <si>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</si>
  <si>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</si>
  <si>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</si>
  <si>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</si>
  <si>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</si>
  <si>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</si>
  <si>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</si>
  <si>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</si>
  <si>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</si>
  <si>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</si>
  <si>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</si>
  <si>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</si>
  <si>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</si>
  <si>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</si>
  <si>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</si>
  <si>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</si>
  <si>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</si>
  <si>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</si>
  <si>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</si>
  <si>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</si>
  <si>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</si>
  <si>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</si>
  <si>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</si>
  <si>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</si>
  <si>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</si>
  <si>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</si>
  <si>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</si>
  <si>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</si>
  <si>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</si>
  <si>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</si>
  <si>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</si>
  <si>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</si>
  <si>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</si>
  <si>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</si>
  <si>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</si>
  <si>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</si>
  <si>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</si>
  <si>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</si>
  <si>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</si>
  <si>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</si>
  <si>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</si>
  <si>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</si>
  <si>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</si>
  <si>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</si>
  <si>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</si>
  <si>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</si>
  <si>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</si>
  <si>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</si>
  <si>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</si>
  <si>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</si>
  <si>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</si>
  <si>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</si>
  <si>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</si>
  <si>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</si>
  <si>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</si>
  <si>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</si>
  <si>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</si>
  <si>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</si>
  <si>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</si>
  <si>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</si>
  <si>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</si>
  <si>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</si>
  <si>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</si>
  <si>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</si>
  <si>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</si>
  <si>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</si>
  <si>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</si>
  <si>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</si>
  <si>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</si>
  <si>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</si>
  <si>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</si>
  <si>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</si>
  <si>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</si>
  <si>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</si>
  <si>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</si>
  <si>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</si>
  <si>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</si>
  <si>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</si>
  <si>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</si>
  <si>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</si>
  <si>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</si>
  <si>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</si>
  <si>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</si>
  <si>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</si>
  <si>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</si>
  <si>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</si>
  <si>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</si>
  <si>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</si>
  <si>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</si>
  <si>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</si>
  <si>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</si>
  <si>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</si>
  <si>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</si>
  <si>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</si>
  <si>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</si>
  <si>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</si>
  <si>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</si>
  <si>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</si>
  <si>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</si>
  <si>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</si>
  <si>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</si>
  <si>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</si>
  <si>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</si>
  <si>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</si>
  <si>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</si>
  <si>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</si>
  <si>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</si>
  <si>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</si>
  <si>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</si>
  <si>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</si>
  <si>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</si>
  <si>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</si>
  <si>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</si>
  <si>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</si>
  <si>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</si>
  <si>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</si>
  <si>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</si>
  <si>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</si>
  <si>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</si>
  <si>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</si>
  <si>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</si>
  <si>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</si>
  <si>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</si>
  <si>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</si>
  <si>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</si>
  <si>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</si>
  <si>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</si>
  <si>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</si>
  <si>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</si>
  <si>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</si>
  <si>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</si>
  <si>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</si>
  <si>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</si>
  <si>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</si>
  <si>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</si>
  <si>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</si>
  <si>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</si>
  <si>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</si>
  <si>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</si>
  <si>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</si>
  <si>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</si>
  <si>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</si>
  <si>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</si>
  <si>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</si>
  <si>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</si>
  <si>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</si>
  <si>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</si>
  <si>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</si>
  <si>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</si>
  <si>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</si>
  <si>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</si>
  <si>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</si>
  <si>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</si>
  <si>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</si>
  <si>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</si>
  <si>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</si>
  <si>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</si>
  <si>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</si>
  <si>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</si>
  <si>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</si>
  <si>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</si>
  <si>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</si>
  <si>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</si>
  <si>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</si>
  <si>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</si>
  <si>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</si>
  <si>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</si>
  <si>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</si>
  <si>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</si>
  <si>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</si>
  <si>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</si>
  <si>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</si>
  <si>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</si>
  <si>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</si>
  <si>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</si>
  <si>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</si>
  <si>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</si>
  <si>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</si>
  <si>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</si>
  <si>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</si>
  <si>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</si>
  <si>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</si>
  <si>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</si>
  <si>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</si>
  <si>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</si>
  <si>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</si>
  <si>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</si>
  <si>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</si>
  <si>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</si>
  <si>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</si>
  <si>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</si>
  <si>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</si>
  <si>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</si>
  <si>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</si>
  <si>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</si>
  <si>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</si>
  <si>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</si>
  <si>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</si>
  <si>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</si>
  <si>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</si>
  <si>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</si>
  <si>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</si>
  <si>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</si>
  <si>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</si>
  <si>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</si>
  <si>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</si>
  <si>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</si>
  <si>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</si>
  <si>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</si>
  <si>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</si>
  <si>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</si>
  <si>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</si>
  <si>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</si>
  <si>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</si>
  <si>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</si>
  <si>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</si>
  <si>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</si>
  <si>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</si>
  <si>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</si>
  <si>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</si>
  <si>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</si>
  <si>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</si>
  <si>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</si>
  <si>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</si>
  <si>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</si>
  <si>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</si>
  <si>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</si>
  <si>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</si>
  <si>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</si>
  <si>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</si>
  <si>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</si>
  <si>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</si>
  <si>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</si>
  <si>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</si>
  <si>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</si>
  <si>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</si>
  <si>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</si>
  <si>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</si>
  <si>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</si>
  <si>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</si>
  <si>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</si>
  <si>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</si>
  <si>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</si>
  <si>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</si>
  <si>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</si>
  <si>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</si>
  <si>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</si>
  <si>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</si>
  <si>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</si>
  <si>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</si>
  <si>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</si>
  <si>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</si>
  <si>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</si>
  <si>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</si>
  <si>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</si>
  <si>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</si>
  <si>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</si>
  <si>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</si>
  <si>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</si>
  <si>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</si>
  <si>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</si>
  <si>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</si>
  <si>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</si>
  <si>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</si>
  <si>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</si>
  <si>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</si>
  <si>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</si>
  <si>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</si>
  <si>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</si>
  <si>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</si>
  <si>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</si>
  <si>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</si>
  <si>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</si>
  <si>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</si>
  <si>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</si>
  <si>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</si>
  <si>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</si>
  <si>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</si>
  <si>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</si>
  <si>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</si>
  <si>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</si>
  <si>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</si>
  <si>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</si>
  <si>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</si>
  <si>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</si>
  <si>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</si>
  <si>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</si>
  <si>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</si>
  <si>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</si>
  <si>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</si>
  <si>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</si>
  <si>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</si>
  <si>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</si>
  <si>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</si>
  <si>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</si>
  <si>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</si>
  <si>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</si>
  <si>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</si>
  <si>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</si>
  <si>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</si>
  <si>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</si>
  <si>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</si>
  <si>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</si>
  <si>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</si>
  <si>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</si>
  <si>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</si>
  <si>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</si>
  <si>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</si>
  <si>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</si>
  <si>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</si>
  <si>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</si>
  <si>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</si>
  <si>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</si>
  <si>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</si>
  <si>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</si>
  <si>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</si>
  <si>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</si>
  <si>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</si>
  <si>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</si>
  <si>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</si>
  <si>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</si>
  <si>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</si>
  <si>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</si>
  <si>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</si>
  <si>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</si>
  <si>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</si>
  <si>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</si>
  <si>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</si>
  <si>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</si>
  <si>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</si>
  <si>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</si>
  <si>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</si>
  <si>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</si>
  <si>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</si>
  <si>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</si>
  <si>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</si>
  <si>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</si>
  <si>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</si>
  <si>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</si>
  <si>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</si>
  <si>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</si>
  <si>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</si>
  <si>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</si>
  <si>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</si>
  <si>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</si>
  <si>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</si>
  <si>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</si>
  <si>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</si>
  <si>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</si>
  <si>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</si>
  <si>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</si>
  <si>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</si>
  <si>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</si>
  <si>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</si>
  <si>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</si>
  <si>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</si>
  <si>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</si>
  <si>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</si>
  <si>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</si>
  <si>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</si>
  <si>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</si>
  <si>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</si>
  <si>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</si>
  <si>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</si>
  <si>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</si>
  <si>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</si>
  <si>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</si>
  <si>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</si>
  <si>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</si>
  <si>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</si>
  <si>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</si>
  <si>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</si>
  <si>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</si>
  <si>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</si>
  <si>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</si>
  <si>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</si>
  <si>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</si>
  <si>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</si>
  <si>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</si>
  <si>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</si>
  <si>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</si>
  <si>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</si>
  <si>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</si>
  <si>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</si>
  <si>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</si>
  <si>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</si>
  <si>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</si>
  <si>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</si>
  <si>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</si>
  <si>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</si>
  <si>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</si>
  <si>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</si>
  <si>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</si>
  <si>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</si>
  <si>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</si>
  <si>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</si>
  <si>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</si>
  <si>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</si>
  <si>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</si>
  <si>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</si>
  <si>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</si>
  <si>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</si>
  <si>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</si>
  <si>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</si>
  <si>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</si>
  <si>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</si>
  <si>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</si>
  <si>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</si>
  <si>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</si>
  <si>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</si>
  <si>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</si>
  <si>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</si>
  <si>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</si>
  <si>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</si>
  <si>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</si>
  <si>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</si>
  <si>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</si>
  <si>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</si>
  <si>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</si>
  <si>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</si>
  <si>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</si>
  <si>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</si>
  <si>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</si>
  <si>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</si>
  <si>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</si>
  <si>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</si>
  <si>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</si>
  <si>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</si>
  <si>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</si>
  <si>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</si>
  <si>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</si>
  <si>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</si>
  <si>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</si>
  <si>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</si>
  <si>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</si>
  <si>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</si>
  <si>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</si>
  <si>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</si>
  <si>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</si>
  <si>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</si>
  <si>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</si>
  <si>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</si>
  <si>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</si>
  <si>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</si>
  <si>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</si>
  <si>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</si>
  <si>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</si>
  <si>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</si>
  <si>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</si>
  <si>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</si>
  <si>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</si>
  <si>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</si>
  <si>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</si>
  <si>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</si>
  <si>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</si>
  <si>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</si>
  <si>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</si>
  <si>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</si>
  <si>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</si>
  <si>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</si>
  <si>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</si>
  <si>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</si>
  <si>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</si>
  <si>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</si>
  <si>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</si>
  <si>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</si>
  <si>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</si>
  <si>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</si>
  <si>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</si>
  <si>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</si>
  <si>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</si>
  <si>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</si>
  <si>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</si>
  <si>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</si>
  <si>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</si>
  <si>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</si>
  <si>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</si>
  <si>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</si>
  <si>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</si>
  <si>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</si>
  <si>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</si>
  <si>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</si>
  <si>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</si>
  <si>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</si>
  <si>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</si>
  <si>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</si>
  <si>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</si>
  <si>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</si>
  <si>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</si>
  <si>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</si>
  <si>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</si>
  <si>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</si>
  <si>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</si>
  <si>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</si>
  <si>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</si>
  <si>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</si>
  <si>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</si>
  <si>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</si>
  <si>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</si>
  <si>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</si>
  <si>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</si>
  <si>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</si>
  <si>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</si>
  <si>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</si>
  <si>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</si>
  <si>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</si>
  <si>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</si>
  <si>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</si>
  <si>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</si>
  <si>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</si>
  <si>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</si>
  <si>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</si>
  <si>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</si>
  <si>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</si>
  <si>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</si>
  <si>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</si>
  <si>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</si>
  <si>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</si>
  <si>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</si>
  <si>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</si>
  <si>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</si>
  <si>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</si>
  <si>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</si>
  <si>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</si>
  <si>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</si>
  <si>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</si>
  <si>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</si>
  <si>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</si>
  <si>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</si>
  <si>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</si>
  <si>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</si>
  <si>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</si>
  <si>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</si>
  <si>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</si>
  <si>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</si>
  <si>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</si>
  <si>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</si>
  <si>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</si>
  <si>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</si>
  <si>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</si>
  <si>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</si>
  <si>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</si>
  <si>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</si>
  <si>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</si>
  <si>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</si>
  <si>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</si>
  <si>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</si>
  <si>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</si>
  <si>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</si>
  <si>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</si>
  <si>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</si>
  <si>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</si>
  <si>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</si>
  <si>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</si>
  <si>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</si>
  <si>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</si>
  <si>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</si>
  <si>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</si>
  <si>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</si>
  <si>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</si>
  <si>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</si>
  <si>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</si>
  <si>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</si>
  <si>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</si>
  <si>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</si>
  <si>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</si>
  <si>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</si>
  <si>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</si>
  <si>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</si>
  <si>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</si>
  <si>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</si>
  <si>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</si>
  <si>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</si>
  <si>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</si>
  <si>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</si>
  <si>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</si>
  <si>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</si>
  <si>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</si>
  <si>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</si>
  <si>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</si>
  <si>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</si>
  <si>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</si>
  <si>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</si>
  <si>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</si>
  <si>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</si>
  <si>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</si>
  <si>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</si>
  <si>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</si>
  <si>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</si>
  <si>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</si>
  <si>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</si>
  <si>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</si>
  <si>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</si>
  <si>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</si>
  <si>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</si>
  <si>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</si>
  <si>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</si>
  <si>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</si>
  <si>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</si>
  <si>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</si>
  <si>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</si>
  <si>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</si>
  <si>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</si>
  <si>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</si>
  <si>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</si>
  <si>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</si>
  <si>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</si>
  <si>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</si>
  <si>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</si>
  <si>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</si>
  <si>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</si>
  <si>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</si>
  <si>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</si>
  <si>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</si>
  <si>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</si>
  <si>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</si>
  <si>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</si>
  <si>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</si>
  <si>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</si>
  <si>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</si>
  <si>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</si>
  <si>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</si>
  <si>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</si>
  <si>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</si>
  <si>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</si>
  <si>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</si>
  <si>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</si>
  <si>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</si>
  <si>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</si>
  <si>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</si>
  <si>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</si>
  <si>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</si>
  <si>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</si>
  <si>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</si>
  <si>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</si>
  <si>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</si>
  <si>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</si>
  <si>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</si>
  <si>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</si>
  <si>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</si>
  <si>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</si>
  <si>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</si>
  <si>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</si>
  <si>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</si>
  <si>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</si>
  <si>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</si>
  <si>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</si>
  <si>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</si>
  <si>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</si>
  <si>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</si>
  <si>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</si>
  <si>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</si>
  <si>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</si>
  <si>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</si>
  <si>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</si>
  <si>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</si>
  <si>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</si>
  <si>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</si>
  <si>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</si>
  <si>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</si>
  <si>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</si>
  <si>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</si>
  <si>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</si>
  <si>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</si>
  <si>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</si>
  <si>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</si>
  <si>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</si>
  <si>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</si>
  <si>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</si>
  <si>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</si>
  <si>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</si>
  <si>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</si>
  <si>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</si>
  <si>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</si>
  <si>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</si>
  <si>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</si>
  <si>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</si>
  <si>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</si>
  <si>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</si>
  <si>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</si>
  <si>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</si>
  <si>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</si>
  <si>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</si>
  <si>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</si>
  <si>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</si>
  <si>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</si>
  <si>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</si>
  <si>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</si>
  <si>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</si>
  <si>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</si>
  <si>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</si>
  <si>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</si>
  <si>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</si>
  <si>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</si>
  <si>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</si>
  <si>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</si>
  <si>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</si>
  <si>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</si>
  <si>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</si>
  <si>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</si>
  <si>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</si>
  <si>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</si>
  <si>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</si>
  <si>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</si>
  <si>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</si>
  <si>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</si>
  <si>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</si>
  <si>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</si>
  <si>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</si>
  <si>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</si>
  <si>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</si>
  <si>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</si>
  <si>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</si>
  <si>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</si>
  <si>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</si>
  <si>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</si>
  <si>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</si>
  <si>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</si>
  <si>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</si>
  <si>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</si>
  <si>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</si>
  <si>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</si>
  <si>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</si>
  <si>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</si>
  <si>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</si>
  <si>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</si>
  <si>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</si>
  <si>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</si>
  <si>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</si>
  <si>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</si>
  <si>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</si>
  <si>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</si>
  <si>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</si>
  <si>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</si>
  <si>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</si>
  <si>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</si>
  <si>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</si>
  <si>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</si>
  <si>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</si>
  <si>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</si>
  <si>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</si>
  <si>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</si>
  <si>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</si>
  <si>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</si>
  <si>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</si>
  <si>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</si>
  <si>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</si>
  <si>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</si>
  <si>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</si>
  <si>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</si>
  <si>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</si>
  <si>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</si>
  <si>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</si>
  <si>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</si>
  <si>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</si>
  <si>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</si>
  <si>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</si>
  <si>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</si>
  <si>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</si>
  <si>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</si>
  <si>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</si>
  <si>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</si>
  <si>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</si>
  <si>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</si>
  <si>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</si>
  <si>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</si>
  <si>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</si>
  <si>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</si>
  <si>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</si>
  <si>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</si>
  <si>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</si>
  <si>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</si>
  <si>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</si>
  <si>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</si>
  <si>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</si>
  <si>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</si>
  <si>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</si>
  <si>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</si>
  <si>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</si>
  <si>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</si>
  <si>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</si>
  <si>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</si>
  <si>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</si>
  <si>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</si>
  <si>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</si>
  <si>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</si>
  <si>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</si>
  <si>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</si>
  <si>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</si>
  <si>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</si>
  <si>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</si>
  <si>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</si>
  <si>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</si>
  <si>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</si>
  <si>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</si>
  <si>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</si>
  <si>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</si>
  <si>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</si>
  <si>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</si>
  <si>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</si>
  <si>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</si>
  <si>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</si>
  <si>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</si>
  <si>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</si>
  <si>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</si>
  <si>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</si>
  <si>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</si>
  <si>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</si>
  <si>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</si>
  <si>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</si>
  <si>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</si>
  <si>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</si>
  <si>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</si>
  <si>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</si>
  <si>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</si>
  <si>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</si>
  <si>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</si>
  <si>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</si>
  <si>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</si>
  <si>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</si>
  <si>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</si>
  <si>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</si>
  <si>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</si>
  <si>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</si>
  <si>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</si>
  <si>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</si>
  <si>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</si>
  <si>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</si>
  <si>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</si>
  <si>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</si>
  <si>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</si>
  <si>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</si>
  <si>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</si>
  <si>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</si>
  <si>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</si>
  <si>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</si>
  <si>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</si>
  <si>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</si>
  <si>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</si>
  <si>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</si>
  <si>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</si>
  <si>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</si>
  <si>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</si>
  <si>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</si>
  <si>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</si>
  <si>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</si>
  <si>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</si>
  <si>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</si>
  <si>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</si>
  <si>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</si>
  <si>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</si>
  <si>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</si>
  <si>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</si>
  <si>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</si>
  <si>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</si>
  <si>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</si>
  <si>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</si>
  <si>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</si>
  <si>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</si>
  <si>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</si>
  <si>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</si>
  <si>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</si>
  <si>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</si>
  <si>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</si>
  <si>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</si>
  <si>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</si>
  <si>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</si>
  <si>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</si>
  <si>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</si>
  <si>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</si>
  <si>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</si>
  <si>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</si>
  <si>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</si>
  <si>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</si>
  <si>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</si>
  <si>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</si>
  <si>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</si>
  <si>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</si>
  <si>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</si>
  <si>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</si>
  <si>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</si>
  <si>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</si>
  <si>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</si>
  <si>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</si>
  <si>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</si>
  <si>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</si>
  <si>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</si>
  <si>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</si>
  <si>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</si>
  <si>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</si>
  <si>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</si>
  <si>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</si>
  <si>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</si>
  <si>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</si>
  <si>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</si>
  <si>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</si>
  <si>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</si>
  <si>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</si>
  <si>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</si>
  <si>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</si>
  <si>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</si>
  <si>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</si>
  <si>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</si>
  <si>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</si>
  <si>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</si>
  <si>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</si>
  <si>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</si>
  <si>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</si>
  <si>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</si>
  <si>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</si>
  <si>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</si>
  <si>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</si>
  <si>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</si>
  <si>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</si>
  <si>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</si>
  <si>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</si>
  <si>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</si>
  <si>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</si>
  <si>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</si>
  <si>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</si>
  <si>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</si>
  <si>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</si>
  <si>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</si>
  <si>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</si>
  <si>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</si>
  <si>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</si>
  <si>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</si>
  <si>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</si>
  <si>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</si>
  <si>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</si>
  <si>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</si>
  <si>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</si>
  <si>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</si>
  <si>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</si>
  <si>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</si>
  <si>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</si>
  <si>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</si>
  <si>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</si>
  <si>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</si>
  <si>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</si>
  <si>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</si>
  <si>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</si>
  <si>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</si>
  <si>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</si>
  <si>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</si>
  <si>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</si>
  <si>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</si>
  <si>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</si>
  <si>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</si>
  <si>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</si>
  <si>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</si>
  <si>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</si>
  <si>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</si>
  <si>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</si>
  <si>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</si>
  <si>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</si>
  <si>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</si>
  <si>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</si>
  <si>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</si>
  <si>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</si>
  <si>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</si>
  <si>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</si>
  <si>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</si>
  <si>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</si>
  <si>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</si>
  <si>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</si>
  <si>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</si>
  <si>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</si>
  <si>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</si>
  <si>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</si>
  <si>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</si>
  <si>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</si>
  <si>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</si>
  <si>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</si>
  <si>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</si>
  <si>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</si>
  <si>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</si>
  <si>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</si>
  <si>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</si>
  <si>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</si>
  <si>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</si>
  <si>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</si>
  <si>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</si>
  <si>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</si>
  <si>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</si>
  <si>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</si>
  <si>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</si>
  <si>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</si>
  <si>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</si>
  <si>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</si>
  <si>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</si>
  <si>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</si>
  <si>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</si>
  <si>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</si>
  <si>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</si>
  <si>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</si>
  <si>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</si>
  <si>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</si>
  <si>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</si>
  <si>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</si>
  <si>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</si>
  <si>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</si>
  <si>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</si>
  <si>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</si>
  <si>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</si>
  <si>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</si>
  <si>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</si>
  <si>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</si>
  <si>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</si>
  <si>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</si>
  <si>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</si>
  <si>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</si>
  <si>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</si>
  <si>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</si>
  <si>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</si>
  <si>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</si>
  <si>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</si>
  <si>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</si>
  <si>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</si>
  <si>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</si>
  <si>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</si>
  <si>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</si>
  <si>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</si>
  <si>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</si>
  <si>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</si>
  <si>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</si>
  <si>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</si>
  <si>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</si>
  <si>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</si>
  <si>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</si>
  <si>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</si>
  <si>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</si>
  <si>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</si>
  <si>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</si>
  <si>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</si>
  <si>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</si>
  <si>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</si>
  <si>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</si>
  <si>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</si>
  <si>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</si>
  <si>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</si>
  <si>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</si>
  <si>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</si>
  <si>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</si>
  <si>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</si>
  <si>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</si>
  <si>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</si>
  <si>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</si>
  <si>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</si>
  <si>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</si>
  <si>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</si>
  <si>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</si>
  <si>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</si>
  <si>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</si>
  <si>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</si>
  <si>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</si>
  <si>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</si>
  <si>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</si>
  <si>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</si>
  <si>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</si>
  <si>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</si>
  <si>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</si>
  <si>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</si>
  <si>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</si>
  <si>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</si>
  <si>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</si>
  <si>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</si>
  <si>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</si>
  <si>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</si>
  <si>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</si>
  <si>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</si>
  <si>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</si>
  <si>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</si>
  <si>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</si>
  <si>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</si>
  <si>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</si>
  <si>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</si>
  <si>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</si>
  <si>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</si>
  <si>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</si>
  <si>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</si>
  <si>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</si>
  <si>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</si>
  <si>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</si>
  <si>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</si>
  <si>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</si>
  <si>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</si>
  <si>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</si>
  <si>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</si>
  <si>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</si>
  <si>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</si>
  <si>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</si>
  <si>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</si>
  <si>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</si>
  <si>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</si>
  <si>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</si>
  <si>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</si>
  <si>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</si>
  <si>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</si>
  <si>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</si>
  <si>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</si>
  <si>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</si>
  <si>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</si>
  <si>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</si>
  <si>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</si>
  <si>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</si>
  <si>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</si>
  <si>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</si>
  <si>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</si>
  <si>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</si>
  <si>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</si>
  <si>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</si>
  <si>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</si>
  <si>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</si>
  <si>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</si>
  <si>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</si>
  <si>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</si>
  <si>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</si>
  <si>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</si>
  <si>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</si>
  <si>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</si>
  <si>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</si>
  <si>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</si>
  <si>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</si>
  <si>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</si>
  <si>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</si>
  <si>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</si>
  <si>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</si>
  <si>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</si>
  <si>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</si>
  <si>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</si>
  <si>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</si>
  <si>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</si>
  <si>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</si>
  <si>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</si>
  <si>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</si>
  <si>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</si>
  <si>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</si>
  <si>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</si>
  <si>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</si>
  <si>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</si>
  <si>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</si>
  <si>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</si>
  <si>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</si>
  <si>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</si>
  <si>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</si>
  <si>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</si>
  <si>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</si>
  <si>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</si>
  <si>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</si>
  <si>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</si>
  <si>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</si>
  <si>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</si>
  <si>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</si>
  <si>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</si>
  <si>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</si>
  <si>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</si>
  <si>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</si>
  <si>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</si>
  <si>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</si>
  <si>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</si>
  <si>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</si>
  <si>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</si>
  <si>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</si>
  <si>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</si>
  <si>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</si>
  <si>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</si>
  <si>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</si>
  <si>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</si>
  <si>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</si>
  <si>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</si>
  <si>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</si>
  <si>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</si>
  <si>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</si>
  <si>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</si>
  <si>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</si>
  <si>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</si>
  <si>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</si>
  <si>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</si>
  <si>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</si>
  <si>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</si>
  <si>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</si>
  <si>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</si>
  <si>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</si>
  <si>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</si>
  <si>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</si>
  <si>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</si>
  <si>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</si>
  <si>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</si>
  <si>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</si>
  <si>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</si>
  <si>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</si>
  <si>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</si>
  <si>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</si>
  <si>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</si>
  <si>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</si>
  <si>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</si>
  <si>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</si>
  <si>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</si>
  <si>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</si>
  <si>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</si>
  <si>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</si>
  <si>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</si>
  <si>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</si>
  <si>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</si>
  <si>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</si>
  <si>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</si>
  <si>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</si>
  <si>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</si>
  <si>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</si>
  <si>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</si>
  <si>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</si>
  <si>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</si>
  <si>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</si>
  <si>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</si>
  <si>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</si>
  <si>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</si>
  <si>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</si>
  <si>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</si>
  <si>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</si>
  <si>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</si>
  <si>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</si>
  <si>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</si>
  <si>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</si>
  <si>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</si>
  <si>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</si>
  <si>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</si>
  <si>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</si>
  <si>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</si>
  <si>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</si>
  <si>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</si>
  <si>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</si>
  <si>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</si>
  <si>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</si>
  <si>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</si>
  <si>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</si>
  <si>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</si>
  <si>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</si>
  <si>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</si>
  <si>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</si>
  <si>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</si>
  <si>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</si>
  <si>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</si>
  <si>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</si>
  <si>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</si>
  <si>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</si>
  <si>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</si>
  <si>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</si>
  <si>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</si>
  <si>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</si>
  <si>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</si>
  <si>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</si>
  <si>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</si>
  <si>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</si>
  <si>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</si>
  <si>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</si>
  <si>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</si>
  <si>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</si>
  <si>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</si>
  <si>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</si>
  <si>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</si>
  <si>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</si>
  <si>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</si>
  <si>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</si>
  <si>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</si>
  <si>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</si>
  <si>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</si>
  <si>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</si>
  <si>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</si>
  <si>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</si>
  <si>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</si>
  <si>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</si>
  <si>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</si>
  <si>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</si>
  <si>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</si>
  <si>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</si>
  <si>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</si>
  <si>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</si>
  <si>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</si>
  <si>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</si>
  <si>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</si>
  <si>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</si>
  <si>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</si>
  <si>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</si>
  <si>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</si>
  <si>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</si>
  <si>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</si>
  <si>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</si>
  <si>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</si>
  <si>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</si>
  <si>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</si>
  <si>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</si>
  <si>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</si>
  <si>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</si>
  <si>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</si>
  <si>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</si>
  <si>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</si>
  <si>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</si>
  <si>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</si>
  <si>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</si>
  <si>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</si>
  <si>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</si>
  <si>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</si>
  <si>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</si>
  <si>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</si>
  <si>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</si>
  <si>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</si>
  <si>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</si>
  <si>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</si>
  <si>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</si>
  <si>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</si>
  <si>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</si>
  <si>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</si>
  <si>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</si>
  <si>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</si>
  <si>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</si>
  <si>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</si>
  <si>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</si>
  <si>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</si>
  <si>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</si>
  <si>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</si>
  <si>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</si>
  <si>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</si>
  <si>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</si>
  <si>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</si>
  <si>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</si>
  <si>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</si>
  <si>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</si>
  <si>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</si>
  <si>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</si>
  <si>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</si>
  <si>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</si>
  <si>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</si>
  <si>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</si>
  <si>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</si>
  <si>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</si>
  <si>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</si>
  <si>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</si>
  <si>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</si>
  <si>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</si>
  <si>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</si>
  <si>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</si>
  <si>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</si>
  <si>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</si>
  <si>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</si>
  <si>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</si>
  <si>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</si>
  <si>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</si>
  <si>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</si>
  <si>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</si>
  <si>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</si>
  <si>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</si>
  <si>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</si>
  <si>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</si>
  <si>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</si>
  <si>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</si>
  <si>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</si>
  <si>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</si>
  <si>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</si>
  <si>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</si>
  <si>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</si>
  <si>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</si>
  <si>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</si>
  <si>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</si>
  <si>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</si>
  <si>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</si>
  <si>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</si>
  <si>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</si>
  <si>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</si>
  <si>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</si>
  <si>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</si>
  <si>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</si>
  <si>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</si>
  <si>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</si>
  <si>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</si>
  <si>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</si>
  <si>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</si>
  <si>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</si>
  <si>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</si>
  <si>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</si>
  <si>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</si>
  <si>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</si>
  <si>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</si>
  <si>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</si>
  <si>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</si>
  <si>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</si>
  <si>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</si>
  <si>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</si>
  <si>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</si>
  <si>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</si>
  <si>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</si>
  <si>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</si>
  <si>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</si>
  <si>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</si>
  <si>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</si>
  <si>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</si>
  <si>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</si>
  <si>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</si>
  <si>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</si>
  <si>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</si>
  <si>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</si>
  <si>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</si>
  <si>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</si>
  <si>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</si>
  <si>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</si>
  <si>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</si>
  <si>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</si>
  <si>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</si>
  <si>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</si>
  <si>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</si>
  <si>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</si>
  <si>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</si>
  <si>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</si>
  <si>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</si>
  <si>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</si>
  <si>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</si>
  <si>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</si>
  <si>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</si>
  <si>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</si>
  <si>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</si>
  <si>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</si>
  <si>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</si>
  <si>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</si>
  <si>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</si>
  <si>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</si>
  <si>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</si>
  <si>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</si>
  <si>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</si>
  <si>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</si>
  <si>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</si>
  <si>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</si>
  <si>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</si>
  <si>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</si>
  <si>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</si>
  <si>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</si>
  <si>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</si>
  <si>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</si>
  <si>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</si>
  <si>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</si>
  <si>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</si>
  <si>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</si>
  <si>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</si>
  <si>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</si>
  <si>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</si>
  <si>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</si>
  <si>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</si>
  <si>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</si>
  <si>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</si>
  <si>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</si>
  <si>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</si>
  <si>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</si>
  <si>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</si>
  <si>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</si>
  <si>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</si>
  <si>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</si>
  <si>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</si>
  <si>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</si>
  <si>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</si>
  <si>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</si>
  <si>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</si>
  <si>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</si>
  <si>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</si>
  <si>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</si>
  <si>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</si>
  <si>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</si>
  <si>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</si>
  <si>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</si>
  <si>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</si>
  <si>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</si>
  <si>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</si>
  <si>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</si>
  <si>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</si>
  <si>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</si>
  <si>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</si>
  <si>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</si>
  <si>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</si>
  <si>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</si>
  <si>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</si>
  <si>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</si>
  <si>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</si>
  <si>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</si>
  <si>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</si>
  <si>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</si>
  <si>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</si>
  <si>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</si>
  <si>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</si>
  <si>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</si>
  <si>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</si>
  <si>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</si>
  <si>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</si>
  <si>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</si>
  <si>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</si>
  <si>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</si>
  <si>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</si>
  <si>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</si>
  <si>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</si>
  <si>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</si>
  <si>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</si>
  <si>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</si>
  <si>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</si>
  <si>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</si>
  <si>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</si>
  <si>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</si>
  <si>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</si>
  <si>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</si>
  <si>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</si>
  <si>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</si>
  <si>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</si>
  <si>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</si>
  <si>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</si>
  <si>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</si>
  <si>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</si>
  <si>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</si>
  <si>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</si>
  <si>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</si>
  <si>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</si>
  <si>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</si>
  <si>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</si>
  <si>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</si>
  <si>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</si>
  <si>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</si>
  <si>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</si>
  <si>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</si>
  <si>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</si>
  <si>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</si>
  <si>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</si>
  <si>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</si>
  <si>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</si>
  <si>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</si>
  <si>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</si>
  <si>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</si>
  <si>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</si>
  <si>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</si>
  <si>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</si>
  <si>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</si>
  <si>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</si>
  <si>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</si>
  <si>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</si>
  <si>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</si>
  <si>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</si>
  <si>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</si>
  <si>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</si>
  <si>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</si>
  <si>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</si>
  <si>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</si>
  <si>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</si>
  <si>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</si>
  <si>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</si>
  <si>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</si>
  <si>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</si>
  <si>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</si>
  <si>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</si>
  <si>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</si>
  <si>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</si>
  <si>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</si>
  <si>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</si>
  <si>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</si>
  <si>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</si>
  <si>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</si>
  <si>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</si>
  <si>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</si>
  <si>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</si>
  <si>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</si>
  <si>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</si>
  <si>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</si>
  <si>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</si>
  <si>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</si>
  <si>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</si>
  <si>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</si>
  <si>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</si>
  <si>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</si>
  <si>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</si>
  <si>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</si>
  <si>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</si>
  <si>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</si>
  <si>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</si>
  <si>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</si>
  <si>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</si>
  <si>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</si>
  <si>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</si>
  <si>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</si>
  <si>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</si>
  <si>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</si>
  <si>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</si>
  <si>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</si>
  <si>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</si>
  <si>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</si>
  <si>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</si>
  <si>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</si>
  <si>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</si>
  <si>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</si>
  <si>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</si>
  <si>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</si>
  <si>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</si>
  <si>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</si>
  <si>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</si>
  <si>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</si>
  <si>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</si>
  <si>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</si>
  <si>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</si>
  <si>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</si>
  <si>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</si>
  <si>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</si>
  <si>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</si>
  <si>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</si>
  <si>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</si>
  <si>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</si>
  <si>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</si>
  <si>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</si>
  <si>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</si>
  <si>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</si>
  <si>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</si>
  <si>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</si>
  <si>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</si>
  <si>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</si>
  <si>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</si>
  <si>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</si>
  <si>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</si>
  <si>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</si>
  <si>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</si>
  <si>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</si>
  <si>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</si>
  <si>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</si>
  <si>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</si>
  <si>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</si>
  <si>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</si>
  <si>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</si>
  <si>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</si>
  <si>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</si>
  <si>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</si>
  <si>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</si>
  <si>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</si>
  <si>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</si>
  <si>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</si>
  <si>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</si>
  <si>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</si>
  <si>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</si>
  <si>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</si>
  <si>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</si>
  <si>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</si>
  <si>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</si>
  <si>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</si>
  <si>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</si>
  <si>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</si>
  <si>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</si>
  <si>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</si>
  <si>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</si>
  <si>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</si>
  <si>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</si>
  <si>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</si>
  <si>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</si>
  <si>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</si>
  <si>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</si>
  <si>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</si>
  <si>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</si>
  <si>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</si>
  <si>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</si>
  <si>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</si>
  <si>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</si>
  <si>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</si>
  <si>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</si>
  <si>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</si>
  <si>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</si>
  <si>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</si>
  <si>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</si>
  <si>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</si>
  <si>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</si>
  <si>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</si>
  <si>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</si>
  <si>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</si>
  <si>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</si>
  <si>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</si>
  <si>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</si>
  <si>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</si>
  <si>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</si>
  <si>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</si>
  <si>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</si>
  <si>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</si>
  <si>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</si>
  <si>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</si>
  <si>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</si>
  <si>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</si>
  <si>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</si>
  <si>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</si>
  <si>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</si>
  <si>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</si>
  <si>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</si>
  <si>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</si>
  <si>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</si>
  <si>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</si>
  <si>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</si>
  <si>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</si>
  <si>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</si>
  <si>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</si>
  <si>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</si>
  <si>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</si>
  <si>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</si>
  <si>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</si>
  <si>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</si>
  <si>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</si>
  <si>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</si>
  <si>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</si>
  <si>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</si>
  <si>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</si>
  <si>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</si>
  <si>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</si>
  <si>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</si>
  <si>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</si>
  <si>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</si>
  <si>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</si>
  <si>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</si>
  <si>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</si>
  <si>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</si>
  <si>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</si>
  <si>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</si>
  <si>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</si>
  <si>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</si>
  <si>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</si>
  <si>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</si>
  <si>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</si>
  <si>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</si>
  <si>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</si>
  <si>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</si>
  <si>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</si>
  <si>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</si>
  <si>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</si>
  <si>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</si>
  <si>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</si>
  <si>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</si>
  <si>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</si>
  <si>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</si>
  <si>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</si>
  <si>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</si>
  <si>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</si>
  <si>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</si>
  <si>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</si>
  <si>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</si>
  <si>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</si>
  <si>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</si>
  <si>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</si>
  <si>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</si>
  <si>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</si>
  <si>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</si>
  <si>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</si>
  <si>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</si>
  <si>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</si>
  <si>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</si>
  <si>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</si>
  <si>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</si>
  <si>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</si>
  <si>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</si>
  <si>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</si>
  <si>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</si>
  <si>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</si>
  <si>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</si>
  <si>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</si>
  <si>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</si>
  <si>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</si>
  <si>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</si>
  <si>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</si>
  <si>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</si>
  <si>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</si>
  <si>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</si>
  <si>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</si>
  <si>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</si>
  <si>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</si>
  <si>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</si>
  <si>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</si>
  <si>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</si>
  <si>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</si>
  <si>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</si>
  <si>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</si>
  <si>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</si>
  <si>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</si>
  <si>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</si>
  <si>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</si>
  <si>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</si>
  <si>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</si>
  <si>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</si>
  <si>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</si>
  <si>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</si>
  <si>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</si>
  <si>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</si>
  <si>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</si>
  <si>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</si>
  <si>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</si>
  <si>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</si>
  <si>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</si>
  <si>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</si>
  <si>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</si>
  <si>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</si>
  <si>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</si>
  <si>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</si>
  <si>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</si>
  <si>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</si>
  <si>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</si>
  <si>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</si>
  <si>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</si>
  <si>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</si>
  <si>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</si>
  <si>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</si>
  <si>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</si>
  <si>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</si>
  <si>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</si>
  <si>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</si>
  <si>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</si>
  <si>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</si>
  <si>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</si>
  <si>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</si>
  <si>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</si>
  <si>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</si>
  <si>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</si>
  <si>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</si>
  <si>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</si>
  <si>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</si>
  <si>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</si>
  <si>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</si>
  <si>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</si>
  <si>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</si>
  <si>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</si>
  <si>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</si>
  <si>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</si>
  <si>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</si>
  <si>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</si>
  <si>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</si>
  <si>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</si>
  <si>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</si>
  <si>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</si>
  <si>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</si>
  <si>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</si>
  <si>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</si>
  <si>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</si>
  <si>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</si>
  <si>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</si>
  <si>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</si>
  <si>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</si>
  <si>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</si>
  <si>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</si>
  <si>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</si>
  <si>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</si>
  <si>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</si>
  <si>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</si>
  <si>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</si>
  <si>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</si>
  <si>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</si>
  <si>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</si>
  <si>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</si>
  <si>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</si>
  <si>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</si>
  <si>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</si>
  <si>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</si>
  <si>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</si>
  <si>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</si>
  <si>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</si>
  <si>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</si>
  <si>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</si>
  <si>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</si>
  <si>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</si>
  <si>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</si>
  <si>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</si>
  <si>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</si>
  <si>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</si>
  <si>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</si>
  <si>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</si>
  <si>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</si>
  <si>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</si>
  <si>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</si>
  <si>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</si>
  <si>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</si>
  <si>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</si>
  <si>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</si>
  <si>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</si>
  <si>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</si>
  <si>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</si>
  <si>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</si>
  <si>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</si>
  <si>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</si>
  <si>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</si>
  <si>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</si>
  <si>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</si>
  <si>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</si>
  <si>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</si>
  <si>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</si>
  <si>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</si>
  <si>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</si>
  <si>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</si>
  <si>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</si>
  <si>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</si>
  <si>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</si>
  <si>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</si>
  <si>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</si>
  <si>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</si>
  <si>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</si>
  <si>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</si>
  <si>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</si>
  <si>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</si>
  <si>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</si>
  <si>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</si>
  <si>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</si>
  <si>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</si>
  <si>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</si>
  <si>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</si>
  <si>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</si>
  <si>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</si>
  <si>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</si>
  <si>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</si>
  <si>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</si>
  <si>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</si>
  <si>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</si>
  <si>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</si>
  <si>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</si>
  <si>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</si>
  <si>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</si>
  <si>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</si>
  <si>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</si>
  <si>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</si>
  <si>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</si>
  <si>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</si>
  <si>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</si>
  <si>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</si>
  <si>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</si>
  <si>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</si>
  <si>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</si>
  <si>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</si>
  <si>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</si>
  <si>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</si>
  <si>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</si>
  <si>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</si>
  <si>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</si>
  <si>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</si>
  <si>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</si>
  <si>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</si>
  <si>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</si>
  <si>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</si>
  <si>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</si>
  <si>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</si>
  <si>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</si>
  <si>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</si>
  <si>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</si>
  <si>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</si>
  <si>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</si>
  <si>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</si>
  <si>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</si>
  <si>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</si>
  <si>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</si>
  <si>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</si>
  <si>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</si>
  <si>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</si>
  <si>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</si>
  <si>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</si>
  <si>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</si>
  <si>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</si>
  <si>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</si>
  <si>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</si>
  <si>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</si>
  <si>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</si>
  <si>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</si>
  <si>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</si>
  <si>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</si>
  <si>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</si>
  <si>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</si>
  <si>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</si>
  <si>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</si>
  <si>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</si>
  <si>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</si>
  <si>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</si>
  <si>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</si>
  <si>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</si>
  <si>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</si>
  <si>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</si>
  <si>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</si>
  <si>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</si>
  <si>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</si>
  <si>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</si>
  <si>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</si>
  <si>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</si>
  <si>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</si>
  <si>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</si>
  <si>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</si>
  <si>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</si>
  <si>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</si>
  <si>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</si>
  <si>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</si>
  <si>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</si>
  <si>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</si>
  <si>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</si>
  <si>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</si>
  <si>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</si>
  <si>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</si>
  <si>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</si>
  <si>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</si>
  <si>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</si>
  <si>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</si>
  <si>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</si>
  <si>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</si>
  <si>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</si>
  <si>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</si>
  <si>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</si>
  <si>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</si>
  <si>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</si>
  <si>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</si>
  <si>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</si>
  <si>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</si>
  <si>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</si>
  <si>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</si>
  <si>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</si>
  <si>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</si>
  <si>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</si>
  <si>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</si>
  <si>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</si>
  <si>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</si>
  <si>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</si>
  <si>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</si>
  <si>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</si>
  <si>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</si>
  <si>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</si>
  <si>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</si>
  <si>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</si>
  <si>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</si>
  <si>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</si>
  <si>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</si>
  <si>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</si>
  <si>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</si>
  <si>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</si>
  <si>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</si>
  <si>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</si>
  <si>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</si>
  <si>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</si>
  <si>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</si>
  <si>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</si>
  <si>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</si>
  <si>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</si>
  <si>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</si>
  <si>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</si>
  <si>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</si>
  <si>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</si>
  <si>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</si>
  <si>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</si>
  <si>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</si>
  <si>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</si>
  <si>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</si>
  <si>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</si>
  <si>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</si>
  <si>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</si>
  <si>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</si>
  <si>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</si>
  <si>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</si>
  <si>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</si>
  <si>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</si>
  <si>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</si>
  <si>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</si>
  <si>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</si>
  <si>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</si>
  <si>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</si>
  <si>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</si>
  <si>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</si>
  <si>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</si>
  <si>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</si>
  <si>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</si>
  <si>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</si>
  <si>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</si>
  <si>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</si>
  <si>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</si>
  <si>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</si>
  <si>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</si>
  <si>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</si>
  <si>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</si>
  <si>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</si>
  <si>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</si>
  <si>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</si>
  <si>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</si>
  <si>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</si>
  <si>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</si>
  <si>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</si>
  <si>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</si>
  <si>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</si>
  <si>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</si>
  <si>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</si>
  <si>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</si>
  <si>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</si>
  <si>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</si>
  <si>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</si>
  <si>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</si>
  <si>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</si>
  <si>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</si>
  <si>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</si>
  <si>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</si>
  <si>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</si>
  <si>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</si>
  <si>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</si>
  <si>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</si>
  <si>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</si>
  <si>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</si>
  <si>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</si>
  <si>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</si>
  <si>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</si>
  <si>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</si>
  <si>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</si>
  <si>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</si>
  <si>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</si>
  <si>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</si>
  <si>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</si>
  <si>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</si>
  <si>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</si>
  <si>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</si>
  <si>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</si>
  <si>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</si>
  <si>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</si>
  <si>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</si>
  <si>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</si>
  <si>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</si>
  <si>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</si>
  <si>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</si>
  <si>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</si>
  <si>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</si>
  <si>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</si>
  <si>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</si>
  <si>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</si>
  <si>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</si>
  <si>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</si>
  <si>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</si>
  <si>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</si>
  <si>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</si>
  <si>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</si>
  <si>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</si>
  <si>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</si>
  <si>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</si>
  <si>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</si>
  <si>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</si>
  <si>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</si>
  <si>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</si>
  <si>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</si>
  <si>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</si>
  <si>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</si>
  <si>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</si>
  <si>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</si>
  <si>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</si>
  <si>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</si>
  <si>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</si>
  <si>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</si>
  <si>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</si>
  <si>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</si>
  <si>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</si>
  <si>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</si>
  <si>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</si>
  <si>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</si>
  <si>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</si>
  <si>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</si>
  <si>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</si>
  <si>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</si>
  <si>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</si>
  <si>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</si>
  <si>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</si>
  <si>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</si>
  <si>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</si>
  <si>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</si>
  <si>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</si>
  <si>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</si>
  <si>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</si>
  <si>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</si>
  <si>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</si>
  <si>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</si>
  <si>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</si>
  <si>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</si>
  <si>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</si>
  <si>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</si>
  <si>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</si>
  <si>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</si>
  <si>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</si>
  <si>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</si>
  <si>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</si>
  <si>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</si>
  <si>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</si>
  <si>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</si>
  <si>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</si>
  <si>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</si>
  <si>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</si>
  <si>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</si>
  <si>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</si>
  <si>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</si>
  <si>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</si>
  <si>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</si>
  <si>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</si>
  <si>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</si>
  <si>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</si>
  <si>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</si>
  <si>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</si>
  <si>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</si>
  <si>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</si>
  <si>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</si>
  <si>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</si>
  <si>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</si>
  <si>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</si>
  <si>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</si>
  <si>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</si>
  <si>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</si>
  <si>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</si>
  <si>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</si>
  <si>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</si>
  <si>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</si>
  <si>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</si>
  <si>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</si>
  <si>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</si>
  <si>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</si>
  <si>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</si>
  <si>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</si>
  <si>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</si>
  <si>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</si>
  <si>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</si>
  <si>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</si>
  <si>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</si>
  <si>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</si>
  <si>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</si>
  <si>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</si>
  <si>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</si>
  <si>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</si>
  <si>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</si>
  <si>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</si>
  <si>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</si>
  <si>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</si>
  <si>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</si>
  <si>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</si>
  <si>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</si>
  <si>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</si>
  <si>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</si>
  <si>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</si>
  <si>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</si>
  <si>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</si>
  <si>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</si>
  <si>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</si>
  <si>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</si>
  <si>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</si>
  <si>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</si>
  <si>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</si>
  <si>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</si>
  <si>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</si>
  <si>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</si>
  <si>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</si>
  <si>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</si>
  <si>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</si>
  <si>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</si>
  <si>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</si>
  <si>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</si>
  <si>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</si>
  <si>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</si>
  <si>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</si>
  <si>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</si>
  <si>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</si>
  <si>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</si>
  <si>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</si>
  <si>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</si>
  <si>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</si>
  <si>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</si>
  <si>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</si>
  <si>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</si>
  <si>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</si>
  <si>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</si>
  <si>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</si>
  <si>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</si>
  <si>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</si>
  <si>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</si>
  <si>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</si>
  <si>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</si>
  <si>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</si>
  <si>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</si>
  <si>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</si>
  <si>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</si>
  <si>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</si>
  <si>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</si>
  <si>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</si>
  <si>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</si>
  <si>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</si>
  <si>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</si>
  <si>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</si>
  <si>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</si>
  <si>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</si>
  <si>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</si>
  <si>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</si>
  <si>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</si>
  <si>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</si>
  <si>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</si>
  <si>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</si>
  <si>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</si>
  <si>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</si>
  <si>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</si>
  <si>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</si>
  <si>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</si>
  <si>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</si>
  <si>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</si>
  <si>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</si>
  <si>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</si>
  <si>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</si>
  <si>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</si>
  <si>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</si>
  <si>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</si>
  <si>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</si>
  <si>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</si>
  <si>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</si>
  <si>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</si>
  <si>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</si>
  <si>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</si>
  <si>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</si>
  <si>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</si>
  <si>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</si>
  <si>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</si>
  <si>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</si>
  <si>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</si>
  <si>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</si>
  <si>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</si>
  <si>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</si>
  <si>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</si>
  <si>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</si>
  <si>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</si>
  <si>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</si>
  <si>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</si>
  <si>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</si>
  <si>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</si>
  <si>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</si>
  <si>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</si>
  <si>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</si>
  <si>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</si>
  <si>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</si>
  <si>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</si>
  <si>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</si>
  <si>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</si>
  <si>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</si>
  <si>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</si>
  <si>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</si>
  <si>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</si>
  <si>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</si>
  <si>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</si>
  <si>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</si>
  <si>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</si>
  <si>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</si>
  <si>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</si>
  <si>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</si>
  <si>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</si>
  <si>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</si>
  <si>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</si>
  <si>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</si>
  <si>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</si>
  <si>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</si>
  <si>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</si>
  <si>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</si>
  <si>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</si>
  <si>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</si>
  <si>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</si>
  <si>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</si>
  <si>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</si>
  <si>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</si>
  <si>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</si>
  <si>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</si>
  <si>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</si>
  <si>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</si>
  <si>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</si>
  <si>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</si>
  <si>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</si>
  <si>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</si>
  <si>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</si>
  <si>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</si>
  <si>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</si>
  <si>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</si>
  <si>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</si>
  <si>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</si>
  <si>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</si>
  <si>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</si>
  <si>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</si>
  <si>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</si>
  <si>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</si>
  <si>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</si>
  <si>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</si>
  <si>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</si>
  <si>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</si>
  <si>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</si>
  <si>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</si>
  <si>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</si>
  <si>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</si>
  <si>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</si>
  <si>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</si>
  <si>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</si>
  <si>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</si>
  <si>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</si>
  <si>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</si>
  <si>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</si>
  <si>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</si>
  <si>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</si>
  <si>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</si>
  <si>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</si>
  <si>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</si>
  <si>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</si>
  <si>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</si>
  <si>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</si>
  <si>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</si>
  <si>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</si>
  <si>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</si>
  <si>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</si>
  <si>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</si>
  <si>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</si>
  <si>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</si>
  <si>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</si>
  <si>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</si>
  <si>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</si>
  <si>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</si>
  <si>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</si>
  <si>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</si>
  <si>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</si>
  <si>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</si>
  <si>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</si>
  <si>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</si>
  <si>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</si>
  <si>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</si>
  <si>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</si>
  <si>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</si>
  <si>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</si>
  <si>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</si>
  <si>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</si>
  <si>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</si>
  <si>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</si>
  <si>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</si>
  <si>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</si>
  <si>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</si>
  <si>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</si>
  <si>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</si>
  <si>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</si>
  <si>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</si>
  <si>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</si>
  <si>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</si>
  <si>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</si>
  <si>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</si>
  <si>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</si>
  <si>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</si>
  <si>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</si>
  <si>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</si>
  <si>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</si>
  <si>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</si>
  <si>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</si>
  <si>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</si>
  <si>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</si>
  <si>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</si>
  <si>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</si>
  <si>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</si>
  <si>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</si>
  <si>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</si>
  <si>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</si>
  <si>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</si>
  <si>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</si>
  <si>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</si>
  <si>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</si>
  <si>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</si>
  <si>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</si>
  <si>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</si>
  <si>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</si>
  <si>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</si>
  <si>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</si>
  <si>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</si>
  <si>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</si>
  <si>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</si>
  <si>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</si>
  <si>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</si>
  <si>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</si>
  <si>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</si>
  <si>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</si>
  <si>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</si>
  <si>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</si>
  <si>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</si>
  <si>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</si>
  <si>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</si>
  <si>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</si>
  <si>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</si>
  <si>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</si>
  <si>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</si>
  <si>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</si>
  <si>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</si>
  <si>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</si>
  <si>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</si>
  <si>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</si>
  <si>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</si>
  <si>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</si>
  <si>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</si>
  <si>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</si>
  <si>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</si>
  <si>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</si>
  <si>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</si>
  <si>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</si>
  <si>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</si>
  <si>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</si>
  <si>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</si>
  <si>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</si>
  <si>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</si>
  <si>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</si>
  <si>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</si>
  <si>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</si>
  <si>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</si>
  <si>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</si>
  <si>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</si>
  <si>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</si>
  <si>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</si>
  <si>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</si>
  <si>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</si>
  <si>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</si>
  <si>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</si>
  <si>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</si>
  <si>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</si>
  <si>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</si>
  <si>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</si>
  <si>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</si>
  <si>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</si>
  <si>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</si>
  <si>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</si>
  <si>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</si>
  <si>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</si>
  <si>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</si>
  <si>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</si>
  <si>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</si>
  <si>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</si>
  <si>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</si>
  <si>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</si>
  <si>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</si>
  <si>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</si>
  <si>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</si>
  <si>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</si>
  <si>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</si>
  <si>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</si>
  <si>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</si>
  <si>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</si>
  <si>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</si>
  <si>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</si>
  <si>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</si>
  <si>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</si>
  <si>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</si>
  <si>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</si>
  <si>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</si>
  <si>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</si>
  <si>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</si>
  <si>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</si>
  <si>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</si>
  <si>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</si>
  <si>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</si>
  <si>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</si>
  <si>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</si>
  <si>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</si>
  <si>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</si>
  <si>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</si>
  <si>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</si>
  <si>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</si>
  <si>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</si>
  <si>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</si>
  <si>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</si>
  <si>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</si>
  <si>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</si>
  <si>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</si>
  <si>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</si>
  <si>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</si>
  <si>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</si>
  <si>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</si>
  <si>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</si>
  <si>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</si>
  <si>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</si>
  <si>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</si>
  <si>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</si>
  <si>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</si>
  <si>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</si>
  <si>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</si>
  <si>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</si>
  <si>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</si>
  <si>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</si>
  <si>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</si>
  <si>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</si>
  <si>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</si>
  <si>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</si>
  <si>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</si>
  <si>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</si>
  <si>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</si>
  <si>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</si>
  <si>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</si>
  <si>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</si>
  <si>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</si>
  <si>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</si>
  <si>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</si>
  <si>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</si>
  <si>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</si>
  <si>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</si>
  <si>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</si>
  <si>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</si>
  <si>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</si>
  <si>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</si>
  <si>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</si>
  <si>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</si>
  <si>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</si>
  <si>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</si>
  <si>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</si>
  <si>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</si>
  <si>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</si>
  <si>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</si>
  <si>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</si>
  <si>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</si>
  <si>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</si>
  <si>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</si>
  <si>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</si>
  <si>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</si>
  <si>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</si>
  <si>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</si>
  <si>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</si>
  <si>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</si>
  <si>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</si>
  <si>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</si>
  <si>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</si>
  <si>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</si>
  <si>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</si>
  <si>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</si>
  <si>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</si>
  <si>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</si>
  <si>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</si>
  <si>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</si>
  <si>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</si>
  <si>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</si>
  <si>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</si>
  <si>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</si>
  <si>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</si>
  <si>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</si>
  <si>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</si>
  <si>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</si>
  <si>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</si>
  <si>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</si>
  <si>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</si>
  <si>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</si>
  <si>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</si>
  <si>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</si>
  <si>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</si>
  <si>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</si>
  <si>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</si>
  <si>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</si>
  <si>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</si>
  <si>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</si>
  <si>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</si>
  <si>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</si>
  <si>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</si>
  <si>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</si>
  <si>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</si>
  <si>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</si>
  <si>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</si>
  <si>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</si>
  <si>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</si>
  <si>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</si>
  <si>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</si>
  <si>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</si>
  <si>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</si>
  <si>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</si>
  <si>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</si>
  <si>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</si>
  <si>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</si>
  <si>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</si>
  <si>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</si>
  <si>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</si>
  <si>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</si>
  <si>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</si>
  <si>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</si>
  <si>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</si>
  <si>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</si>
  <si>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</si>
  <si>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</si>
  <si>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</si>
  <si>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</si>
  <si>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</si>
  <si>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</si>
  <si>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</si>
  <si>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</si>
  <si>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</si>
  <si>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</si>
  <si>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</si>
  <si>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</si>
  <si>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</si>
  <si>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</si>
  <si>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</si>
  <si>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</si>
  <si>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</si>
  <si>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</si>
  <si>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</si>
  <si>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</si>
  <si>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</si>
  <si>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</si>
  <si>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</si>
  <si>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</si>
  <si>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</si>
  <si>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</si>
  <si>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</si>
  <si>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</si>
  <si>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</si>
  <si>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</si>
  <si>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</si>
  <si>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</si>
  <si>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</si>
  <si>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</si>
  <si>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</si>
  <si>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</si>
  <si>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</si>
  <si>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</si>
  <si>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</si>
  <si>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</si>
  <si>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</si>
  <si>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</si>
  <si>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</si>
  <si>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</si>
  <si>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</si>
  <si>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</si>
  <si>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</si>
  <si>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</si>
  <si>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</si>
  <si>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</si>
  <si>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</si>
  <si>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</si>
  <si>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</si>
  <si>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</si>
  <si>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</si>
  <si>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</si>
  <si>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</si>
  <si>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</si>
  <si>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</si>
  <si>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</si>
  <si>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</si>
  <si>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</si>
  <si>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</si>
  <si>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</si>
  <si>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</si>
  <si>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</si>
  <si>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</si>
  <si>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</si>
  <si>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</si>
  <si>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</si>
  <si>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</si>
  <si>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</si>
  <si>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</si>
  <si>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</si>
  <si>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</si>
  <si>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</si>
  <si>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</si>
  <si>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</si>
  <si>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</si>
  <si>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</si>
  <si>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</si>
  <si>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</si>
  <si>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</si>
  <si>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</si>
  <si>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</si>
  <si>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</si>
  <si>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</si>
  <si>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</si>
  <si>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</si>
  <si>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</si>
  <si>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</si>
  <si>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</si>
  <si>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</si>
  <si>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</si>
  <si>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</si>
  <si>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</si>
  <si>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</si>
  <si>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</si>
  <si>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</si>
  <si>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</si>
  <si>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</si>
  <si>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</si>
  <si>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</si>
  <si>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</si>
  <si>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</si>
  <si>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</si>
  <si>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</si>
  <si>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</si>
  <si>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</si>
  <si>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</si>
  <si>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</si>
  <si>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</si>
  <si>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</si>
  <si>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</si>
  <si>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</si>
  <si>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</si>
  <si>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</si>
  <si>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</si>
  <si>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</si>
  <si>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</si>
  <si>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</si>
  <si>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</si>
  <si>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</si>
  <si>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</si>
  <si>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</si>
  <si>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</si>
  <si>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</si>
  <si>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</si>
  <si>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</si>
  <si>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</si>
  <si>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</si>
  <si>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</si>
  <si>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</si>
  <si>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</si>
  <si>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</si>
  <si>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</si>
  <si>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</si>
  <si>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</si>
  <si>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</si>
  <si>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</si>
  <si>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</si>
  <si>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</si>
  <si>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</si>
  <si>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</si>
  <si>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</si>
  <si>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</si>
  <si>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</si>
  <si>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</si>
  <si>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</si>
  <si>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</si>
  <si>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</si>
  <si>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</si>
  <si>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</si>
  <si>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</si>
  <si>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</si>
  <si>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</si>
  <si>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</si>
  <si>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</si>
  <si>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</si>
  <si>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</si>
  <si>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</si>
  <si>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</si>
  <si>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</si>
  <si>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</si>
  <si>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</si>
  <si>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</si>
  <si>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</si>
  <si>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</si>
  <si>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</si>
  <si>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</si>
  <si>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</si>
  <si>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</si>
  <si>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</si>
  <si>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</si>
  <si>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</si>
  <si>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</si>
  <si>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</si>
  <si>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</si>
  <si>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</si>
  <si>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</si>
  <si>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</si>
  <si>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</si>
  <si>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</si>
  <si>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</si>
  <si>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</si>
  <si>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</si>
  <si>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</si>
  <si>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</si>
  <si>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</si>
  <si>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</si>
  <si>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</si>
  <si>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</si>
  <si>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</si>
  <si>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</si>
  <si>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</si>
  <si>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</si>
  <si>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</si>
  <si>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</si>
  <si>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</si>
  <si>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</si>
  <si>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</si>
  <si>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</si>
  <si>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</si>
  <si>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</si>
  <si>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</si>
  <si>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</si>
  <si>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</si>
  <si>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</si>
  <si>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</si>
  <si>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</si>
  <si>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</si>
  <si>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</si>
  <si>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</si>
  <si>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</si>
  <si>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</si>
  <si>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</si>
  <si>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</si>
  <si>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</si>
  <si>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</si>
  <si>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</si>
  <si>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</si>
  <si>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</si>
  <si>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</si>
  <si>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</si>
  <si>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</si>
  <si>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</si>
  <si>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</si>
  <si>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</si>
  <si>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</si>
  <si>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</si>
  <si>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</si>
  <si>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</si>
  <si>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</si>
  <si>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</si>
  <si>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</si>
  <si>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</si>
  <si>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</si>
  <si>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</si>
  <si>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</si>
  <si>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</si>
  <si>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</si>
  <si>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</si>
  <si>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</si>
  <si>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</si>
  <si>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</si>
  <si>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</si>
  <si>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</si>
  <si>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</si>
  <si>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</si>
  <si>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</si>
  <si>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</si>
  <si>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</si>
  <si>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</si>
  <si>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</si>
  <si>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</si>
  <si>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</si>
  <si>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</si>
  <si>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</si>
  <si>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</si>
  <si>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</si>
  <si>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</si>
  <si>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</si>
  <si>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</si>
  <si>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</si>
  <si>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</si>
  <si>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</si>
  <si>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</si>
  <si>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</si>
  <si>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</si>
  <si>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</si>
  <si>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</si>
  <si>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</si>
  <si>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</si>
  <si>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</si>
  <si>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</si>
  <si>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</si>
  <si>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</si>
  <si>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</si>
  <si>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</si>
  <si>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</si>
  <si>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</si>
  <si>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</si>
  <si>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</si>
  <si>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</si>
  <si>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</si>
  <si>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</si>
  <si>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</si>
  <si>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</si>
  <si>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</si>
  <si>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</si>
  <si>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</si>
  <si>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</si>
  <si>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</si>
  <si>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</si>
  <si>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</si>
  <si>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</si>
  <si>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</si>
  <si>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</si>
  <si>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</si>
  <si>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</si>
  <si>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</si>
  <si>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</si>
  <si>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</si>
  <si>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</si>
  <si>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</si>
  <si>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</si>
  <si>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</si>
  <si>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</si>
  <si>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</si>
  <si>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</si>
  <si>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</si>
  <si>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</si>
  <si>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</si>
  <si>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</si>
  <si>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</si>
  <si>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</si>
  <si>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</si>
  <si>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</si>
  <si>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</si>
  <si>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</si>
  <si>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</si>
  <si>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</si>
  <si>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</si>
  <si>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</si>
  <si>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</si>
  <si>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</si>
  <si>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</si>
  <si>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</si>
  <si>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</si>
  <si>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</si>
  <si>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</si>
  <si>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</si>
  <si>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</si>
  <si>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</si>
  <si>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</si>
  <si>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</si>
  <si>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</si>
  <si>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</si>
  <si>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</si>
  <si>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</si>
  <si>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</si>
  <si>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</si>
  <si>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</si>
  <si>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</si>
  <si>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</si>
  <si>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</si>
  <si>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</si>
  <si>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</si>
  <si>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</si>
  <si>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</si>
  <si>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</si>
  <si>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</si>
  <si>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</si>
  <si>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</si>
  <si>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</si>
  <si>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</si>
  <si>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</si>
  <si>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</si>
  <si>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</si>
  <si>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</si>
  <si>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</si>
  <si>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</si>
  <si>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</si>
  <si>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</si>
  <si>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</si>
  <si>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</si>
  <si>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</si>
  <si>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</si>
  <si>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</si>
  <si>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</si>
  <si>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</si>
  <si>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</si>
  <si>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</si>
  <si>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</si>
  <si>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</si>
  <si>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</si>
  <si>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</si>
  <si>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</si>
  <si>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</si>
  <si>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</si>
  <si>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</si>
  <si>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</si>
  <si>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</si>
  <si>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</si>
  <si>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</si>
  <si>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</si>
  <si>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</si>
  <si>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</si>
  <si>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</si>
  <si>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</si>
  <si>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</si>
  <si>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</si>
  <si>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</si>
  <si>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</si>
  <si>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</si>
  <si>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</si>
  <si>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</si>
  <si>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</si>
  <si>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</si>
  <si>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</si>
  <si>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</si>
  <si>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</si>
  <si>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</si>
  <si>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</si>
  <si>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</si>
  <si>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</si>
  <si>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</si>
  <si>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</si>
  <si>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</si>
  <si>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</si>
  <si>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</si>
  <si>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</si>
  <si>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</si>
  <si>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</si>
  <si>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</si>
  <si>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</si>
  <si>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</si>
  <si>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</si>
  <si>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</si>
  <si>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</si>
  <si>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</si>
  <si>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</si>
  <si>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</si>
  <si>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</si>
  <si>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</si>
  <si>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</si>
  <si>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</si>
  <si>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</si>
  <si>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</si>
  <si>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</si>
  <si>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</si>
  <si>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</si>
  <si>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</si>
  <si>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</si>
  <si>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</si>
  <si>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</si>
  <si>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</si>
  <si>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</si>
  <si>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</si>
  <si>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</si>
  <si>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</si>
  <si>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</si>
  <si>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</si>
  <si>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</si>
  <si>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</si>
  <si>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</si>
  <si>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</si>
  <si>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</si>
  <si>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</si>
  <si>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</si>
  <si>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</si>
  <si>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</si>
  <si>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</si>
  <si>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</si>
  <si>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</si>
  <si>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</si>
  <si>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</si>
  <si>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</si>
  <si>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</si>
  <si>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</si>
  <si>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</si>
  <si>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</si>
  <si>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</si>
  <si>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</si>
  <si>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</si>
  <si>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</si>
  <si>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</si>
  <si>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</si>
  <si>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</si>
  <si>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</si>
  <si>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</si>
  <si>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</si>
  <si>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</si>
  <si>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</si>
  <si>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</si>
  <si>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</si>
  <si>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</si>
  <si>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</si>
  <si>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</si>
  <si>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</si>
  <si>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</si>
  <si>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</si>
  <si>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</si>
  <si>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</si>
  <si>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</si>
  <si>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</si>
  <si>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</si>
  <si>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</si>
  <si>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</si>
  <si>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</si>
  <si>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</si>
  <si>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</si>
  <si>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</si>
  <si>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</si>
  <si>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</si>
  <si>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</si>
  <si>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</si>
  <si>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</si>
  <si>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</si>
  <si>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</si>
  <si>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</si>
  <si>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</si>
  <si>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</si>
  <si>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</si>
  <si>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</si>
  <si>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</si>
  <si>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</si>
  <si>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</si>
  <si>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</si>
  <si>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</si>
  <si>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</si>
  <si>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</si>
  <si>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</si>
  <si>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</si>
  <si>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</si>
  <si>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</si>
  <si>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</si>
  <si>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</si>
  <si>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</si>
  <si>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</si>
  <si>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</si>
  <si>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</si>
  <si>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</si>
  <si>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</si>
  <si>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</si>
  <si>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</si>
  <si>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</si>
  <si>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</si>
  <si>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</si>
  <si>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</si>
  <si>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</si>
  <si>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</si>
  <si>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</si>
  <si>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</si>
  <si>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</si>
  <si>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</si>
  <si>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</si>
  <si>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</si>
  <si>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</si>
  <si>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</si>
  <si>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</si>
  <si>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</si>
  <si>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</si>
  <si>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</si>
  <si>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</si>
  <si>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</si>
  <si>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</si>
  <si>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</si>
  <si>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</si>
  <si>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</si>
  <si>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</si>
  <si>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</si>
  <si>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</si>
  <si>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</si>
  <si>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</si>
  <si>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</si>
  <si>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</si>
  <si>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</si>
  <si>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</si>
  <si>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</si>
  <si>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</si>
  <si>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</si>
  <si>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</si>
  <si>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</si>
  <si>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</si>
  <si>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</si>
  <si>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</si>
  <si>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</si>
  <si>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</si>
  <si>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</si>
  <si>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</si>
  <si>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</si>
  <si>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</si>
  <si>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</si>
  <si>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</si>
  <si>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</si>
  <si>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</si>
  <si>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</si>
  <si>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</si>
  <si>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</si>
  <si>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</si>
  <si>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</si>
  <si>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</si>
  <si>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</si>
  <si>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</si>
  <si>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</si>
  <si>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</si>
  <si>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</si>
  <si>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</si>
  <si>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</si>
  <si>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</si>
  <si>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</si>
  <si>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</si>
  <si>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</si>
  <si>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</si>
  <si>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</si>
  <si>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</si>
  <si>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</si>
  <si>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</si>
  <si>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</si>
  <si>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</si>
  <si>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</si>
  <si>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</si>
  <si>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</si>
  <si>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</si>
  <si>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</si>
  <si>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</si>
  <si>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</si>
  <si>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</si>
  <si>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</si>
  <si>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</si>
  <si>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</si>
  <si>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</si>
  <si>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</si>
  <si>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</si>
  <si>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</si>
  <si>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</si>
  <si>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</si>
  <si>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</si>
  <si>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</si>
  <si>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</si>
  <si>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</si>
  <si>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</si>
  <si>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</si>
  <si>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</si>
  <si>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</si>
  <si>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</si>
  <si>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</si>
  <si>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</si>
  <si>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</si>
  <si>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</si>
  <si>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</si>
  <si>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</si>
  <si>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</si>
  <si>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</si>
  <si>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</si>
  <si>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</si>
  <si>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</si>
  <si>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</si>
  <si>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</si>
  <si>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</si>
  <si>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</si>
  <si>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</si>
  <si>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</si>
  <si>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</si>
  <si>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</si>
  <si>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</si>
  <si>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</si>
  <si>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</si>
  <si>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</si>
  <si>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</si>
  <si>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</si>
  <si>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</si>
  <si>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</si>
  <si>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</si>
  <si>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</si>
  <si>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</si>
  <si>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</si>
  <si>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</si>
  <si>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</si>
  <si>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</si>
  <si>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</si>
  <si>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</si>
  <si>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</si>
  <si>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</si>
  <si>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</si>
  <si>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</si>
  <si>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</si>
  <si>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</si>
  <si>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</si>
  <si>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</si>
  <si>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</si>
  <si>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</si>
  <si>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</si>
  <si>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</si>
  <si>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</si>
  <si>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</si>
  <si>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</si>
  <si>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</si>
  <si>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</si>
  <si>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</si>
  <si>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</si>
  <si>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</si>
  <si>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</si>
  <si>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</si>
  <si>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</si>
  <si>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</si>
  <si>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</si>
  <si>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</si>
  <si>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</si>
  <si>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</si>
  <si>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</si>
  <si>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</si>
  <si>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</si>
  <si>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</si>
  <si>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</si>
  <si>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</si>
  <si>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</si>
  <si>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</si>
  <si>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</si>
  <si>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</si>
  <si>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</si>
  <si>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</si>
  <si>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</si>
  <si>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</si>
  <si>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</si>
  <si>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</si>
  <si>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</si>
  <si>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</si>
  <si>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</si>
  <si>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</si>
  <si>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</si>
  <si>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</si>
  <si>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</si>
  <si>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</si>
  <si>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</si>
  <si>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</si>
  <si>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</si>
  <si>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</si>
  <si>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</si>
  <si>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</si>
  <si>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</si>
  <si>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</si>
  <si>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</si>
  <si>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</si>
  <si>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</si>
  <si>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</si>
  <si>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</si>
  <si>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</si>
  <si>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</si>
  <si>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</si>
  <si>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</si>
  <si>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</si>
  <si>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</si>
  <si>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</si>
  <si>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</si>
  <si>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</si>
  <si>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</si>
  <si>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</si>
  <si>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</si>
  <si>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</si>
  <si>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</si>
  <si>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</si>
  <si>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</si>
  <si>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</si>
  <si>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</si>
  <si>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</si>
  <si>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</si>
  <si>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</si>
  <si>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</si>
  <si>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</si>
  <si>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</si>
  <si>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</si>
  <si>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</si>
  <si>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</si>
  <si>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</si>
  <si>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</si>
  <si>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</si>
  <si>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</si>
  <si>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</si>
  <si>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</si>
  <si>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</si>
  <si>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</si>
  <si>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</si>
  <si>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</si>
  <si>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</si>
  <si>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</si>
  <si>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</si>
  <si>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</si>
  <si>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</si>
  <si>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</si>
  <si>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</si>
  <si>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</si>
  <si>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</si>
  <si>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</si>
  <si>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</si>
  <si>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</si>
  <si>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</si>
  <si>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</si>
  <si>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</si>
  <si>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</si>
  <si>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</si>
  <si>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</si>
  <si>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</si>
  <si>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</si>
  <si>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</si>
  <si>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</si>
  <si>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</si>
  <si>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</si>
  <si>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</si>
  <si>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</si>
  <si>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</si>
  <si>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</si>
  <si>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</si>
  <si>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</si>
  <si>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</si>
  <si>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</si>
  <si>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</si>
  <si>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</si>
  <si>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</si>
  <si>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</si>
  <si>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</si>
  <si>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</si>
  <si>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</si>
  <si>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</si>
  <si>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</si>
  <si>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</si>
  <si>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</si>
  <si>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</si>
  <si>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</si>
  <si>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</si>
  <si>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</si>
  <si>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</si>
  <si>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</si>
  <si>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</si>
  <si>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</si>
  <si>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</si>
  <si>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</si>
  <si>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</si>
  <si>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</si>
  <si>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</si>
  <si>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</si>
  <si>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</si>
  <si>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</si>
  <si>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</si>
  <si>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</si>
  <si>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</si>
  <si>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</si>
  <si>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</si>
  <si>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</si>
  <si>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</si>
  <si>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</si>
  <si>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</si>
  <si>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</si>
  <si>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</si>
  <si>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</si>
  <si>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</si>
  <si>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</si>
  <si>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</si>
  <si>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</si>
  <si>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</si>
  <si>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</si>
  <si>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</si>
  <si>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</si>
  <si>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</si>
  <si>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</si>
  <si>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</si>
  <si>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</si>
  <si>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</si>
  <si>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</si>
  <si>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</si>
  <si>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</si>
  <si>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</si>
  <si>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</si>
  <si>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</si>
  <si>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</si>
  <si>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</si>
  <si>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</si>
  <si>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</si>
  <si>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</si>
  <si>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</si>
  <si>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</si>
  <si>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</si>
  <si>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</si>
  <si>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</si>
  <si>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</si>
  <si>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</si>
  <si>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</si>
  <si>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</si>
  <si>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</si>
  <si>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</si>
  <si>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</si>
  <si>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</si>
  <si>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</si>
  <si>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</si>
  <si>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</si>
  <si>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</si>
  <si>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</si>
  <si>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</si>
  <si>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</si>
  <si>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</si>
  <si>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</si>
  <si>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</si>
  <si>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</si>
  <si>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</si>
  <si>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</si>
  <si>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</si>
  <si>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</si>
  <si>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</si>
  <si>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</si>
  <si>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</si>
  <si>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</si>
  <si>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</si>
  <si>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</si>
  <si>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</si>
  <si>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</si>
  <si>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</si>
  <si>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</si>
  <si>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</si>
  <si>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</si>
  <si>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</si>
  <si>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</si>
  <si>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</si>
  <si>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</si>
  <si>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</si>
  <si>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</si>
  <si>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</si>
  <si>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</si>
  <si>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</si>
  <si>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</si>
  <si>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</si>
  <si>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</si>
  <si>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</si>
  <si>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</si>
  <si>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</si>
  <si>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</si>
  <si>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</si>
  <si>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</si>
  <si>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</si>
  <si>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</si>
  <si>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</si>
  <si>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</si>
  <si>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</si>
  <si>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</si>
  <si>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</si>
  <si>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</si>
  <si>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</si>
  <si>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</si>
  <si>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</si>
  <si>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</si>
  <si>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</si>
  <si>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</si>
  <si>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</si>
  <si>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</si>
  <si>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</si>
  <si>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</si>
  <si>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</si>
  <si>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</si>
  <si>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</si>
  <si>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</si>
  <si>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</si>
  <si>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</si>
  <si>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</si>
  <si>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</si>
  <si>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</si>
  <si>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</si>
  <si>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</si>
  <si>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</si>
  <si>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</si>
  <si>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</si>
  <si>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</si>
  <si>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</si>
  <si>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</si>
  <si>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</si>
  <si>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</si>
  <si>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</si>
  <si>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</si>
  <si>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</si>
  <si>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</si>
  <si>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</si>
  <si>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</si>
  <si>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</si>
  <si>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</si>
  <si>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</si>
  <si>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</si>
  <si>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</si>
  <si>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</si>
  <si>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</si>
  <si>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</si>
  <si>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</si>
  <si>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</si>
  <si>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</si>
  <si>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</si>
  <si>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</si>
  <si>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</si>
  <si>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</si>
  <si>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</si>
  <si>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</si>
  <si>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</si>
  <si>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</si>
  <si>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</si>
  <si>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</si>
  <si>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</si>
  <si>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</si>
  <si>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</si>
  <si>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</si>
  <si>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</si>
  <si>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</si>
  <si>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</si>
  <si>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</si>
  <si>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</si>
  <si>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</si>
  <si>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</si>
  <si>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</si>
  <si>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</si>
  <si>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</si>
  <si>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</si>
  <si>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</si>
  <si>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</si>
  <si>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</si>
  <si>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</si>
  <si>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</si>
  <si>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</si>
  <si>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</si>
  <si>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</si>
  <si>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</si>
  <si>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</si>
  <si>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</si>
  <si>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</si>
  <si>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</si>
  <si>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</si>
  <si>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</si>
  <si>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</si>
  <si>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</si>
  <si>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</si>
  <si>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</si>
  <si>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</si>
  <si>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</si>
  <si>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</si>
  <si>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</si>
  <si>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</si>
  <si>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</si>
  <si>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</si>
  <si>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</si>
  <si>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</si>
  <si>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</si>
  <si>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</si>
  <si>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</si>
  <si>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</si>
  <si>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</si>
  <si>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</si>
  <si>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</si>
  <si>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</si>
  <si>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</si>
  <si>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</si>
  <si>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</si>
  <si>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</si>
  <si>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</si>
  <si>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</si>
  <si>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</si>
  <si>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</si>
  <si>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</si>
  <si>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</si>
  <si>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</si>
  <si>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</si>
  <si>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</si>
  <si>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</si>
  <si>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</si>
  <si>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</si>
  <si>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</si>
  <si>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</si>
  <si>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</si>
  <si>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</si>
  <si>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</si>
  <si>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</si>
  <si>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</si>
  <si>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</si>
  <si>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</si>
  <si>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</si>
  <si>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</si>
  <si>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</si>
  <si>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</si>
  <si>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</si>
  <si>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</si>
  <si>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</si>
  <si>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</si>
  <si>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</si>
  <si>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</si>
  <si>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</si>
  <si>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</si>
  <si>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</si>
  <si>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</si>
  <si>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</si>
  <si>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</si>
  <si>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</si>
  <si>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</si>
  <si>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</si>
  <si>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</si>
  <si>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</si>
  <si>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</si>
  <si>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</si>
  <si>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</si>
  <si>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</si>
  <si>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</si>
  <si>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</si>
  <si>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</si>
  <si>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</si>
  <si>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</si>
  <si>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</si>
  <si>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</si>
  <si>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</si>
  <si>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</si>
  <si>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</si>
  <si>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</si>
  <si>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</si>
  <si>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</si>
  <si>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</si>
  <si>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</si>
  <si>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</si>
  <si>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</si>
  <si>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</si>
  <si>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</si>
  <si>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</si>
  <si>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</si>
  <si>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</si>
  <si>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</si>
  <si>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</si>
  <si>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</si>
  <si>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</si>
  <si>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</si>
  <si>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</si>
  <si>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</si>
  <si>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</si>
  <si>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</si>
  <si>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</si>
  <si>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</si>
  <si>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</si>
  <si>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</si>
  <si>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</si>
  <si>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</si>
  <si>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</si>
  <si>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</si>
  <si>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</si>
  <si>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</si>
  <si>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</si>
  <si>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</si>
  <si>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</si>
  <si>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</si>
  <si>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</si>
  <si>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</si>
  <si>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</si>
  <si>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</si>
  <si>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</si>
  <si>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</si>
  <si>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</si>
  <si>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</si>
  <si>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</si>
  <si>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</si>
  <si>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</si>
  <si>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</si>
  <si>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</si>
  <si>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</si>
  <si>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</si>
  <si>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</si>
  <si>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</si>
  <si>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</si>
  <si>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</si>
  <si>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</si>
  <si>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</si>
  <si>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</si>
  <si>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</si>
  <si>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</si>
  <si>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</si>
  <si>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</si>
  <si>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</si>
  <si>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</si>
  <si>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</si>
  <si>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</si>
  <si>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</si>
  <si>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</si>
  <si>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</si>
  <si>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</si>
  <si>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</si>
  <si>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</si>
  <si>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</si>
  <si>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</si>
  <si>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</si>
  <si>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</si>
  <si>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</si>
  <si>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</si>
  <si>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</si>
  <si>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</si>
  <si>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</si>
  <si>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</si>
  <si>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</si>
  <si>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</si>
  <si>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</si>
  <si>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</si>
  <si>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</si>
  <si>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</si>
  <si>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</si>
  <si>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</si>
  <si>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</si>
  <si>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</si>
  <si>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</si>
  <si>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</si>
  <si>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</si>
  <si>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</si>
  <si>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</si>
  <si>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</si>
  <si>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</si>
  <si>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</si>
  <si>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</si>
  <si>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</si>
  <si>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</si>
  <si>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</si>
  <si>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</si>
  <si>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</si>
  <si>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</si>
  <si>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</si>
  <si>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</si>
  <si>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</si>
  <si>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</si>
  <si>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</si>
  <si>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</si>
  <si>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</si>
  <si>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</si>
  <si>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</si>
  <si>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</si>
  <si>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</si>
  <si>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</si>
  <si>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</si>
  <si>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</si>
  <si>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</si>
  <si>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</si>
  <si>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</si>
  <si>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</si>
  <si>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</si>
  <si>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</si>
  <si>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</si>
  <si>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</si>
  <si>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</si>
  <si>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</si>
  <si>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</si>
  <si>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</si>
  <si>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</si>
  <si>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</si>
  <si>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</si>
  <si>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</si>
  <si>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</si>
  <si>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</si>
  <si>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</si>
  <si>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</si>
  <si>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</si>
  <si>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</si>
  <si>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</si>
  <si>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</si>
  <si>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</si>
  <si>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</si>
  <si>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</si>
  <si>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</si>
  <si>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</si>
  <si>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</si>
  <si>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</si>
  <si>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</si>
  <si>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</si>
  <si>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</si>
  <si>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</si>
  <si>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</si>
  <si>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</si>
  <si>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</si>
  <si>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</si>
  <si>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</si>
  <si>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</si>
  <si>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</si>
  <si>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</si>
  <si>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</si>
  <si>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</si>
  <si>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</si>
  <si>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</si>
  <si>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</si>
  <si>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</si>
  <si>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</si>
  <si>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</si>
  <si>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</si>
  <si>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</si>
  <si>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</si>
  <si>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</si>
  <si>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</si>
  <si>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</si>
  <si>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</si>
  <si>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</si>
  <si>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</si>
  <si>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</si>
  <si>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</si>
  <si>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</si>
  <si>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</si>
  <si>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</si>
  <si>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</si>
  <si>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</si>
  <si>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</si>
  <si>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</si>
  <si>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</si>
  <si>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</si>
  <si>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</si>
  <si>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</si>
  <si>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</si>
  <si>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</si>
  <si>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</si>
  <si>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</si>
  <si>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</si>
  <si>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</si>
  <si>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</si>
  <si>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</si>
  <si>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</si>
  <si>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</si>
  <si>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</si>
  <si>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</si>
  <si>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</si>
  <si>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</si>
  <si>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</si>
  <si>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</si>
  <si>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</si>
  <si>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</si>
  <si>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</si>
  <si>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</si>
  <si>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</si>
  <si>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</si>
  <si>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</si>
  <si>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</si>
  <si>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</si>
  <si>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</si>
  <si>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</si>
  <si>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</si>
  <si>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</si>
  <si>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</si>
  <si>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</si>
  <si>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</si>
  <si>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</si>
  <si>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</si>
  <si>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</si>
  <si>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</si>
  <si>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</si>
  <si>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</si>
  <si>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</si>
  <si>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</si>
  <si>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</si>
  <si>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</si>
  <si>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</si>
  <si>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</si>
  <si>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</si>
  <si>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</si>
  <si>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</si>
  <si>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</si>
  <si>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</si>
  <si>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</si>
  <si>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</si>
  <si>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</si>
  <si>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</si>
  <si>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</si>
  <si>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</si>
  <si>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</si>
  <si>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</si>
  <si>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</si>
  <si>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</si>
  <si>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</si>
  <si>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</si>
  <si>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</si>
  <si>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</si>
  <si>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</si>
  <si>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</si>
  <si>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</si>
  <si>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</si>
  <si>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</si>
  <si>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</si>
  <si>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</si>
  <si>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</si>
  <si>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</si>
  <si>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</si>
  <si>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</si>
  <si>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</si>
  <si>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</si>
  <si>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</si>
  <si>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</si>
  <si>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</si>
  <si>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</si>
  <si>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</si>
  <si>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</si>
  <si>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</si>
  <si>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</si>
  <si>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</si>
  <si>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</si>
  <si>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</si>
  <si>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</si>
  <si>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</si>
  <si>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</si>
  <si>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</si>
  <si>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</si>
  <si>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</si>
  <si>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</si>
  <si>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</si>
  <si>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</si>
  <si>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</si>
  <si>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</si>
  <si>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</si>
  <si>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</si>
  <si>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</si>
  <si>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</si>
  <si>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</si>
  <si>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</si>
  <si>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</si>
  <si>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</si>
  <si>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</si>
  <si>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</si>
  <si>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</si>
  <si>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</si>
  <si>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</si>
  <si>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</si>
  <si>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</si>
  <si>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</si>
  <si>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</si>
  <si>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</si>
  <si>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</si>
  <si>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</si>
  <si>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</si>
  <si>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</si>
  <si>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</si>
  <si>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</si>
  <si>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</si>
  <si>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</si>
  <si>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</si>
  <si>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</si>
  <si>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</si>
  <si>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</si>
  <si>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</si>
  <si>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</si>
  <si>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</si>
  <si>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</si>
  <si>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</si>
  <si>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</si>
  <si>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</si>
  <si>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</si>
  <si>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</si>
  <si>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</si>
  <si>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</si>
  <si>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</si>
  <si>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</si>
  <si>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</si>
  <si>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</si>
  <si>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</si>
  <si>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</si>
  <si>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</si>
  <si>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</si>
  <si>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</si>
  <si>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</si>
  <si>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</si>
  <si>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</si>
  <si>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</si>
  <si>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</si>
  <si>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</si>
  <si>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</si>
  <si>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</si>
  <si>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</si>
  <si>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</si>
  <si>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</si>
  <si>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</si>
  <si>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</si>
  <si>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</si>
  <si>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</si>
  <si>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</si>
  <si>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</si>
  <si>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</si>
  <si>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</si>
  <si>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</si>
  <si>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</si>
  <si>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</si>
  <si>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</si>
  <si>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</si>
  <si>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</si>
  <si>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</si>
  <si>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</si>
  <si>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</si>
  <si>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</si>
  <si>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</si>
  <si>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</si>
  <si>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</si>
  <si>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</si>
  <si>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</si>
  <si>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</si>
  <si>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</si>
  <si>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</si>
  <si>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</si>
  <si>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</si>
  <si>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</si>
  <si>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</si>
  <si>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</si>
  <si>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</si>
  <si>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</si>
  <si>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</si>
  <si>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</si>
  <si>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</si>
  <si>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</si>
  <si>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</si>
  <si>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</si>
  <si>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</si>
  <si>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</si>
  <si>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</si>
  <si>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</si>
  <si>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</si>
  <si>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</si>
  <si>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</si>
  <si>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</si>
  <si>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</si>
  <si>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</si>
  <si>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</si>
  <si>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</si>
  <si>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</si>
  <si>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</si>
  <si>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</si>
  <si>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</si>
  <si>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</si>
  <si>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</si>
  <si>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</si>
  <si>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</si>
  <si>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</si>
  <si>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</si>
  <si>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</si>
  <si>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</si>
  <si>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</si>
  <si>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</si>
  <si>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</si>
  <si>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</si>
  <si>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</si>
  <si>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</si>
  <si>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</si>
  <si>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</si>
  <si>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</si>
  <si>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</si>
  <si>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</si>
  <si>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</si>
  <si>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</si>
  <si>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</si>
  <si>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</si>
  <si>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</si>
  <si>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</si>
  <si>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</si>
  <si>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</si>
  <si>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</si>
  <si>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</si>
  <si>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</si>
  <si>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</si>
  <si>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</si>
  <si>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</si>
  <si>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</si>
  <si>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</si>
  <si>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</si>
  <si>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</si>
  <si>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</si>
  <si>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</si>
  <si>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</si>
  <si>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</si>
  <si>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</si>
  <si>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</si>
  <si>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</si>
  <si>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</si>
  <si>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</si>
  <si>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</si>
  <si>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</si>
  <si>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</si>
  <si>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</si>
  <si>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</si>
  <si>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</si>
  <si>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</si>
  <si>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</si>
  <si>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</si>
  <si>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</si>
  <si>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</si>
  <si>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</si>
  <si>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</si>
  <si>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</si>
  <si>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</si>
  <si>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</si>
  <si>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</si>
  <si>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</si>
  <si>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</si>
  <si>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</si>
  <si>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</si>
  <si>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</si>
  <si>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</si>
  <si>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</si>
  <si>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</si>
  <si>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</si>
  <si>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</si>
  <si>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</si>
  <si>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</si>
  <si>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</si>
  <si>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</si>
  <si>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</si>
  <si>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</si>
  <si>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</si>
  <si>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</si>
  <si>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</si>
  <si>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</si>
  <si>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</si>
  <si>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</si>
  <si>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</si>
  <si>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</si>
  <si>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</si>
  <si>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</si>
  <si>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</si>
  <si>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</si>
  <si>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</si>
  <si>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</si>
  <si>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</si>
  <si>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</si>
  <si>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</si>
  <si>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</si>
  <si>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</si>
  <si>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</si>
  <si>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</si>
  <si>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</si>
  <si>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</si>
  <si>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</si>
  <si>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</si>
  <si>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</si>
  <si>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</si>
  <si>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</si>
  <si>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</si>
  <si>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</si>
  <si>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</si>
  <si>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</si>
  <si>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</si>
  <si>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</si>
  <si>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</si>
  <si>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</si>
  <si>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</si>
  <si>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</si>
  <si>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</si>
  <si>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</si>
  <si>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</si>
  <si>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</si>
  <si>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</si>
  <si>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</si>
  <si>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</si>
  <si>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</si>
  <si>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</si>
  <si>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</si>
  <si>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</si>
  <si>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</si>
  <si>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</si>
  <si>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</si>
  <si>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</si>
  <si>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</si>
  <si>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</si>
  <si>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</si>
  <si>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</si>
  <si>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</si>
  <si>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</si>
  <si>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</si>
  <si>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</si>
  <si>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</si>
  <si>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</si>
  <si>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</si>
  <si>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</si>
  <si>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</si>
  <si>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</si>
  <si>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</si>
  <si>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</si>
  <si>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</si>
  <si>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</si>
  <si>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</si>
  <si>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</si>
  <si>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</si>
  <si>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</si>
  <si>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</si>
  <si>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</si>
  <si>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</si>
  <si>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</si>
  <si>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</si>
  <si>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</si>
  <si>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</si>
  <si>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</si>
  <si>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</si>
  <si>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</si>
  <si>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</si>
  <si>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</si>
  <si>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</si>
  <si>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</si>
  <si>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</si>
  <si>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</si>
  <si>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</si>
  <si>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</si>
  <si>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</si>
  <si>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</si>
  <si>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</si>
  <si>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</si>
  <si>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</si>
  <si>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</si>
  <si>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</si>
  <si>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</si>
  <si>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</si>
  <si>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</si>
  <si>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</si>
  <si>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</si>
  <si>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</si>
  <si>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</si>
  <si>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</si>
  <si>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</si>
  <si>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</si>
  <si>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</si>
  <si>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</si>
  <si>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</si>
  <si>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</si>
  <si>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</si>
  <si>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</si>
  <si>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</si>
  <si>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</si>
  <si>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</si>
  <si>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</si>
  <si>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</si>
  <si>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</si>
  <si>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</si>
  <si>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</si>
  <si>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</si>
  <si>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</si>
  <si>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</si>
  <si>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</si>
  <si>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</si>
  <si>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</si>
  <si>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</si>
  <si>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</si>
  <si>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</si>
  <si>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</si>
  <si>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</si>
  <si>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</si>
  <si>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</si>
  <si>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</si>
  <si>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</si>
  <si>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</si>
  <si>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</si>
  <si>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</si>
  <si>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</si>
  <si>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</si>
  <si>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</si>
  <si>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</si>
  <si>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</si>
  <si>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</si>
  <si>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</si>
  <si>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</si>
  <si>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</si>
  <si>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</si>
  <si>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</si>
  <si>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</si>
  <si>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</si>
  <si>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</si>
  <si>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</si>
  <si>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</si>
  <si>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</si>
  <si>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</si>
  <si>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</si>
  <si>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</si>
  <si>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</si>
  <si>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</si>
  <si>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</si>
  <si>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</si>
  <si>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</si>
  <si>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</si>
  <si>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</si>
  <si>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</si>
  <si>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</si>
  <si>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</si>
  <si>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</si>
  <si>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</si>
  <si>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</si>
  <si>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</si>
  <si>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</si>
  <si>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</si>
  <si>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</si>
  <si>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</si>
  <si>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</si>
  <si>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</si>
  <si>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</si>
  <si>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</si>
  <si>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</si>
  <si>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</si>
  <si>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</si>
  <si>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</si>
  <si>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</si>
  <si>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</si>
  <si>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</si>
  <si>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</si>
  <si>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</si>
  <si>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</si>
  <si>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</si>
  <si>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</si>
  <si>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</si>
  <si>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</si>
  <si>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</si>
  <si>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</si>
  <si>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</si>
  <si>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</si>
  <si>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</si>
  <si>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</si>
  <si>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</si>
  <si>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</si>
  <si>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</si>
  <si>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</si>
  <si>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</si>
  <si>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</si>
  <si>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</si>
  <si>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</si>
  <si>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</si>
  <si>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</si>
  <si>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</si>
  <si>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</si>
  <si>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</si>
  <si>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</si>
  <si>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</si>
  <si>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</si>
  <si>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</si>
  <si>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</si>
  <si>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</si>
  <si>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</si>
  <si>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</si>
  <si>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</si>
  <si>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</si>
  <si>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</si>
  <si>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</si>
  <si>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</si>
  <si>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</si>
  <si>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</si>
  <si>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</si>
  <si>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</si>
  <si>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</si>
  <si>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</si>
  <si>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</si>
  <si>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</si>
  <si>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</si>
  <si>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</si>
  <si>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</si>
  <si>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</si>
  <si>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</si>
  <si>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</si>
  <si>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</si>
  <si>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</si>
  <si>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</si>
  <si>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</si>
  <si>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</si>
  <si>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</si>
  <si>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</si>
  <si>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</si>
  <si>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</si>
  <si>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</si>
  <si>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</si>
  <si>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</si>
  <si>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</si>
  <si>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</si>
  <si>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</si>
  <si>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</si>
  <si>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</si>
  <si>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</si>
  <si>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</si>
  <si>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</si>
  <si>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</si>
  <si>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</si>
  <si>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</si>
  <si>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</si>
  <si>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</si>
  <si>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</si>
  <si>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</si>
  <si>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</si>
  <si>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</si>
  <si>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</si>
  <si>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</si>
  <si>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</si>
  <si>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</si>
  <si>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</si>
  <si>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</si>
  <si>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</si>
  <si>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</si>
  <si>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</si>
  <si>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</si>
  <si>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</si>
  <si>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</si>
  <si>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</si>
  <si>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</si>
  <si>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</si>
  <si>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</si>
  <si>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</si>
  <si>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</si>
  <si>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</si>
  <si>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</si>
  <si>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</si>
  <si>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</si>
  <si>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</si>
  <si>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</si>
  <si>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</si>
  <si>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</si>
  <si>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</si>
  <si>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</si>
  <si>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</si>
  <si>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</si>
  <si>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</si>
  <si>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</si>
  <si>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</si>
  <si>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</si>
  <si>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</si>
  <si>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</si>
  <si>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</si>
  <si>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</si>
  <si>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</si>
  <si>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</si>
  <si>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</si>
  <si>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</si>
  <si>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</si>
  <si>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</si>
  <si>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</si>
  <si>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</si>
  <si>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</si>
  <si>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</si>
  <si>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</si>
  <si>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</si>
  <si>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</si>
  <si>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</si>
  <si>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</si>
  <si>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</si>
  <si>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</si>
  <si>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</si>
  <si>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</si>
  <si>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</si>
  <si>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</si>
  <si>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</si>
  <si>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</si>
  <si>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</si>
  <si>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</si>
  <si>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</si>
  <si>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</si>
  <si>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</si>
  <si>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</si>
  <si>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</si>
  <si>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</si>
  <si>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</si>
  <si>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</si>
  <si>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</si>
  <si>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</si>
  <si>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</si>
  <si>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</si>
  <si>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</si>
  <si>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</si>
  <si>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</si>
  <si>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</si>
  <si>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</si>
  <si>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</si>
  <si>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</si>
  <si>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</si>
  <si>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</si>
  <si>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</si>
  <si>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</si>
  <si>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</si>
  <si>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</si>
  <si>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</si>
  <si>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</si>
  <si>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</si>
  <si>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</si>
  <si>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</si>
  <si>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</si>
  <si>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</si>
  <si>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</si>
  <si>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</si>
  <si>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</si>
  <si>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</si>
  <si>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</si>
  <si>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</si>
  <si>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</si>
  <si>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</si>
  <si>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</si>
  <si>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</si>
  <si>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</si>
  <si>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</si>
  <si>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</si>
  <si>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</si>
  <si>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</si>
  <si>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</si>
  <si>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</si>
  <si>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</si>
  <si>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</si>
  <si>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</si>
  <si>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</si>
  <si>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</si>
  <si>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</si>
  <si>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</si>
  <si>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</si>
  <si>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</si>
  <si>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</si>
  <si>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</si>
  <si>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</si>
  <si>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</si>
  <si>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</si>
  <si>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</si>
  <si>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</si>
  <si>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</si>
  <si>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</si>
  <si>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</si>
  <si>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</si>
  <si>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</si>
  <si>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</si>
  <si>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</si>
  <si>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</si>
  <si>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</si>
  <si>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</si>
  <si>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</si>
  <si>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</si>
  <si>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</si>
  <si>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</si>
  <si>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</si>
  <si>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</si>
  <si>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</si>
  <si>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</si>
  <si>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</si>
  <si>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</si>
  <si>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</si>
  <si>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</si>
  <si>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</si>
  <si>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</si>
  <si>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</si>
  <si>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</si>
  <si>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</si>
  <si>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</si>
  <si>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</si>
  <si>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</si>
  <si>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</si>
  <si>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</si>
  <si>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</si>
  <si>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</si>
  <si>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</si>
  <si>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</si>
  <si>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</si>
  <si>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</si>
  <si>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</si>
  <si>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</si>
  <si>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</si>
  <si>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</si>
  <si>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</si>
  <si>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</si>
  <si>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</si>
  <si>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</si>
  <si>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</si>
  <si>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</si>
  <si>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</si>
  <si>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</si>
  <si>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</si>
  <si>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</si>
  <si>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</si>
  <si>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</si>
  <si>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</si>
  <si>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</si>
  <si>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</si>
  <si>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</si>
  <si>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</si>
  <si>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</si>
  <si>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</si>
  <si>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</si>
  <si>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</si>
  <si>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</si>
  <si>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</si>
  <si>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</si>
  <si>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</si>
  <si>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</si>
  <si>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</si>
  <si>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</si>
  <si>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</si>
  <si>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</si>
  <si>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</si>
  <si>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</si>
  <si>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</si>
  <si>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</si>
  <si>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</si>
  <si>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</si>
  <si>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</si>
  <si>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</si>
  <si>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</si>
  <si>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</si>
  <si>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</si>
  <si>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</si>
  <si>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</si>
  <si>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</si>
  <si>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</si>
  <si>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</si>
  <si>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</si>
  <si>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</si>
  <si>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</si>
  <si>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</si>
  <si>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</si>
  <si>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</si>
  <si>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</si>
  <si>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</si>
  <si>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</si>
  <si>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</si>
  <si>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</si>
  <si>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</si>
  <si>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</si>
  <si>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</si>
  <si>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</si>
  <si>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</si>
  <si>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</si>
  <si>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</si>
  <si>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</si>
  <si>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</si>
  <si>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</si>
  <si>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</si>
  <si>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</si>
  <si>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</si>
  <si>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</si>
  <si>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</si>
  <si>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</si>
  <si>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</si>
  <si>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</si>
  <si>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</si>
  <si>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</si>
  <si>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</si>
  <si>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</si>
  <si>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</si>
  <si>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</si>
  <si>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</si>
  <si>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</si>
  <si>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</si>
  <si>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</si>
  <si>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</si>
  <si>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</si>
  <si>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</si>
  <si>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</si>
  <si>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</si>
  <si>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</si>
  <si>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</si>
  <si>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</si>
  <si>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</si>
  <si>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</si>
  <si>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</si>
  <si>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</si>
  <si>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</si>
  <si>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</si>
  <si>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</si>
  <si>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</si>
  <si>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</si>
  <si>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</si>
  <si>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</si>
  <si>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</si>
  <si>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</si>
  <si>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</si>
  <si>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</si>
  <si>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</si>
  <si>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</si>
  <si>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</si>
  <si>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</si>
  <si>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</si>
  <si>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</si>
  <si>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</si>
  <si>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</si>
  <si>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</si>
  <si>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</si>
  <si>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</si>
  <si>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</si>
  <si>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</si>
  <si>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</si>
  <si>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</si>
  <si>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</si>
  <si>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</si>
  <si>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</si>
  <si>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</si>
  <si>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</si>
  <si>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</si>
  <si>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</si>
  <si>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</si>
  <si>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</si>
  <si>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</si>
  <si>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</si>
  <si>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</si>
  <si>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</si>
  <si>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</si>
  <si>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</si>
  <si>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</si>
  <si>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</si>
  <si>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</si>
  <si>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</si>
  <si>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</si>
  <si>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</si>
  <si>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</si>
  <si>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</si>
  <si>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</si>
  <si>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</si>
  <si>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</si>
  <si>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</si>
  <si>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</si>
  <si>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</si>
  <si>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</si>
  <si>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</si>
  <si>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</si>
  <si>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</si>
  <si>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</si>
  <si>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</si>
  <si>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</si>
  <si>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</si>
  <si>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</si>
  <si>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</si>
  <si>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</si>
  <si>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</si>
  <si>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</si>
  <si>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</si>
  <si>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</si>
  <si>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</si>
  <si>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</si>
  <si>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</si>
  <si>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</si>
  <si>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</si>
  <si>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</si>
  <si>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</si>
  <si>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</si>
  <si>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</si>
  <si>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</si>
  <si>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</si>
  <si>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</si>
  <si>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</si>
  <si>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</si>
  <si>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</si>
  <si>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</si>
  <si>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</si>
  <si>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</si>
  <si>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</si>
  <si>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</si>
  <si>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</si>
  <si>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</si>
  <si>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</si>
  <si>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</si>
  <si>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</si>
  <si>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</si>
  <si>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</si>
  <si>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</si>
  <si>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</si>
  <si>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</si>
  <si>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</si>
  <si>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</si>
  <si>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</si>
  <si>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</si>
  <si>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</si>
  <si>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</si>
  <si>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</si>
  <si>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</si>
  <si>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</si>
  <si>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</si>
  <si>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</si>
  <si>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</si>
  <si>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</si>
  <si>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</si>
  <si>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</si>
  <si>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</si>
  <si>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</si>
  <si>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</si>
  <si>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</si>
  <si>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</si>
  <si>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</si>
  <si>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</si>
  <si>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</si>
  <si>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</si>
  <si>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</si>
  <si>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</si>
  <si>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</si>
  <si>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</si>
  <si>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</si>
  <si>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</si>
  <si>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</si>
  <si>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</si>
  <si>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</si>
  <si>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</si>
  <si>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</si>
  <si>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</si>
  <si>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</si>
  <si>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</si>
  <si>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</si>
  <si>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</si>
  <si>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</si>
  <si>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</si>
  <si>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</si>
  <si>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</si>
  <si>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</si>
  <si>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</si>
  <si>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</si>
  <si>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</si>
  <si>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</si>
  <si>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</si>
  <si>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</si>
  <si>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</si>
  <si>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</si>
  <si>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</si>
  <si>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</si>
  <si>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</si>
  <si>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</si>
  <si>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</si>
  <si>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</si>
  <si>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</si>
  <si>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</si>
  <si>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</si>
  <si>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</si>
  <si>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</si>
  <si>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</si>
  <si>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</si>
  <si>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</si>
  <si>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</si>
  <si>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</si>
  <si>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</si>
  <si>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</si>
  <si>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</si>
  <si>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</si>
  <si>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</si>
  <si>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</si>
  <si>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</si>
  <si>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</si>
  <si>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</si>
  <si>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</si>
  <si>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</si>
  <si>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</si>
  <si>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</si>
  <si>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</si>
  <si>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</si>
  <si>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</si>
  <si>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</si>
  <si>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</si>
  <si>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</si>
  <si>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</si>
  <si>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</si>
  <si>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</si>
  <si>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</si>
  <si>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</si>
  <si>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</si>
  <si>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</si>
  <si>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</si>
  <si>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</si>
  <si>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</si>
  <si>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</si>
  <si>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</si>
  <si>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</si>
  <si>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</si>
  <si>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</si>
  <si>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</si>
  <si>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</si>
  <si>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</si>
  <si>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</si>
  <si>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</si>
  <si>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</si>
  <si>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</si>
  <si>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</si>
  <si>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</si>
  <si>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</si>
  <si>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</si>
  <si>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</si>
  <si>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</si>
  <si>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</si>
  <si>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</si>
  <si>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</si>
  <si>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</si>
  <si>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</si>
  <si>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</si>
  <si>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</si>
  <si>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</si>
  <si>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</si>
  <si>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</si>
  <si>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</si>
  <si>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</si>
  <si>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</si>
  <si>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</si>
  <si>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</si>
  <si>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</si>
  <si>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</si>
  <si>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</si>
  <si>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</si>
  <si>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</si>
  <si>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</si>
  <si>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</si>
  <si>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</si>
  <si>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</si>
  <si>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</si>
  <si>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</si>
  <si>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</si>
  <si>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</si>
  <si>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</si>
  <si>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</si>
  <si>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</si>
  <si>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</si>
  <si>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</si>
  <si>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</si>
  <si>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</si>
  <si>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</si>
  <si>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</si>
  <si>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</si>
  <si>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</si>
  <si>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</si>
  <si>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</si>
  <si>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</si>
  <si>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</si>
  <si>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</si>
  <si>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</si>
  <si>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</si>
  <si>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</si>
  <si>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</si>
  <si>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</si>
  <si>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</si>
  <si>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</si>
  <si>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</si>
  <si>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</si>
  <si>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</si>
  <si>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</si>
  <si>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</si>
  <si>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</si>
  <si>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</si>
  <si>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</si>
  <si>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</si>
  <si>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</si>
  <si>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</si>
  <si>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</si>
  <si>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</si>
  <si>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</si>
  <si>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</si>
  <si>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</si>
  <si>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</si>
  <si>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</si>
  <si>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</si>
  <si>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</si>
  <si>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</si>
  <si>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</si>
  <si>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</si>
  <si>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</si>
  <si>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</si>
  <si>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</si>
  <si>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</si>
  <si>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</si>
  <si>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</si>
  <si>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</si>
  <si>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</si>
  <si>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</si>
  <si>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</si>
  <si>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</si>
  <si>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</si>
  <si>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</si>
  <si>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</si>
  <si>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</si>
  <si>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</si>
  <si>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</si>
  <si>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</si>
  <si>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</si>
  <si>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</si>
  <si>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</si>
  <si>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</si>
  <si>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</si>
  <si>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</si>
  <si>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</si>
  <si>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</si>
  <si>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</si>
  <si>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</si>
  <si>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</si>
  <si>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</si>
  <si>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</si>
  <si>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</si>
  <si>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</si>
  <si>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</si>
  <si>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</si>
  <si>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</si>
  <si>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</si>
  <si>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</si>
  <si>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</si>
  <si>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</si>
  <si>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</si>
  <si>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</si>
  <si>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</si>
  <si>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</si>
  <si>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</si>
  <si>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</si>
  <si>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</si>
  <si>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</si>
  <si>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</si>
  <si>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</si>
  <si>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</si>
  <si>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</si>
  <si>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</si>
  <si>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</si>
  <si>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</si>
  <si>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</si>
  <si>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</si>
  <si>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</si>
  <si>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</si>
  <si>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</si>
  <si>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</si>
  <si>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</si>
  <si>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</si>
  <si>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</si>
  <si>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</si>
  <si>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</si>
  <si>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</si>
  <si>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</si>
  <si>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</si>
  <si>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</si>
  <si>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</si>
  <si>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</si>
  <si>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</si>
  <si>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</si>
  <si>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</si>
  <si>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</si>
  <si>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</si>
  <si>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</si>
  <si>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</si>
  <si>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</si>
  <si>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</si>
  <si>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</si>
  <si>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</si>
  <si>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</si>
  <si>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</si>
  <si>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</si>
  <si>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</si>
  <si>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</si>
  <si>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</si>
  <si>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</si>
  <si>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</si>
  <si>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</si>
  <si>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</si>
  <si>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</si>
  <si>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</si>
  <si>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</si>
  <si>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</si>
  <si>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</si>
  <si>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</si>
  <si>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</si>
  <si>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</si>
  <si>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</si>
  <si>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</si>
  <si>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</si>
  <si>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</si>
  <si>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</si>
  <si>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</si>
  <si>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</si>
  <si>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</si>
  <si>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</si>
  <si>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</si>
  <si>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</si>
  <si>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</si>
  <si>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</si>
  <si>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</si>
  <si>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</si>
  <si>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</si>
  <si>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</si>
  <si>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</si>
  <si>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</si>
  <si>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</si>
  <si>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</si>
  <si>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</si>
  <si>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</si>
  <si>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</si>
  <si>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</si>
  <si>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</si>
  <si>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</si>
  <si>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</si>
  <si>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</si>
  <si>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</si>
  <si>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</si>
  <si>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</si>
  <si>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</si>
  <si>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</si>
  <si>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</si>
  <si>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</si>
  <si>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</si>
  <si>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</si>
  <si>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</si>
  <si>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</si>
  <si>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</si>
  <si>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</si>
  <si>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</si>
  <si>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</si>
  <si>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</si>
  <si>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</si>
  <si>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</si>
  <si>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</si>
  <si>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</si>
  <si>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</si>
  <si>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</si>
  <si>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</si>
  <si>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</si>
  <si>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</si>
  <si>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</si>
  <si>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</si>
  <si>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</si>
  <si>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</si>
  <si>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</si>
  <si>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</si>
  <si>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</si>
  <si>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</si>
  <si>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</si>
  <si>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</si>
  <si>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</si>
  <si>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</si>
  <si>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</si>
  <si>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</si>
  <si>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</si>
  <si>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</si>
  <si>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</si>
  <si>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</si>
  <si>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</si>
  <si>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</si>
  <si>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</si>
  <si>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</si>
  <si>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</si>
  <si>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</si>
  <si>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</si>
  <si>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</si>
  <si>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</si>
  <si>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</si>
  <si>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</si>
  <si>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</si>
  <si>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</si>
  <si>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</si>
  <si>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</si>
  <si>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</si>
  <si>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</si>
  <si>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</si>
  <si>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</si>
  <si>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</si>
  <si>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</si>
  <si>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</si>
  <si>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</si>
  <si>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</si>
  <si>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</si>
  <si>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</si>
  <si>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</si>
  <si>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</si>
  <si>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</si>
  <si>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</si>
  <si>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</si>
  <si>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</si>
  <si>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</si>
  <si>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</si>
  <si>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</si>
  <si>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</si>
  <si>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</si>
  <si>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</si>
  <si>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</si>
  <si>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</si>
  <si>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</si>
  <si>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</si>
  <si>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</si>
  <si>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</si>
  <si>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</si>
  <si>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</si>
  <si>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</si>
  <si>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</si>
  <si>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</si>
  <si>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</si>
  <si>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</si>
  <si>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</si>
  <si>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</si>
  <si>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</si>
  <si>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</si>
  <si>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</si>
  <si>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</si>
  <si>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</si>
  <si>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</si>
  <si>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</si>
  <si>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</si>
  <si>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</si>
  <si>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</si>
  <si>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</si>
  <si>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</si>
  <si>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</si>
  <si>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</si>
  <si>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</si>
  <si>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</si>
  <si>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</si>
  <si>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</si>
  <si>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</si>
  <si>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</si>
  <si>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</si>
  <si>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</si>
  <si>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</si>
  <si>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</si>
  <si>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</si>
  <si>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</si>
  <si>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</si>
  <si>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</si>
  <si>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</si>
  <si>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</si>
  <si>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</si>
  <si>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</si>
  <si>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</si>
  <si>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</si>
  <si>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</si>
  <si>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</si>
  <si>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</si>
  <si>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</si>
  <si>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</si>
  <si>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</si>
  <si>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</si>
  <si>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</si>
  <si>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</si>
  <si>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</si>
  <si>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</si>
  <si>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</si>
  <si>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</si>
  <si>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</si>
  <si>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</si>
  <si>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</si>
  <si>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</si>
  <si>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</si>
  <si>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</si>
  <si>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</si>
  <si>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</si>
  <si>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</si>
  <si>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</si>
  <si>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</si>
  <si>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</si>
  <si>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</si>
  <si>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</si>
  <si>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</si>
  <si>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</si>
  <si>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</si>
  <si>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</si>
  <si>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</si>
  <si>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</si>
  <si>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</si>
  <si>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</si>
  <si>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</si>
  <si>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</si>
  <si>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</si>
  <si>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</si>
  <si>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</si>
  <si>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</si>
  <si>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</si>
  <si>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</si>
  <si>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</si>
  <si>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</si>
  <si>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</si>
  <si>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</si>
  <si>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</si>
  <si>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</si>
  <si>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</si>
  <si>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</si>
  <si>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</si>
  <si>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</si>
  <si>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</si>
  <si>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</si>
  <si>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</si>
  <si>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</si>
  <si>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</si>
  <si>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</si>
  <si>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</si>
  <si>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</si>
  <si>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</si>
  <si>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</si>
  <si>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</si>
  <si>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</si>
  <si>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</si>
  <si>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</si>
  <si>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</si>
  <si>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</si>
  <si>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</si>
  <si>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</si>
  <si>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</si>
  <si>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</si>
  <si>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</si>
  <si>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</si>
  <si>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</si>
  <si>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</si>
  <si>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</si>
  <si>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</si>
  <si>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</si>
  <si>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</si>
  <si>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</si>
  <si>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</si>
  <si>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</si>
  <si>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</si>
  <si>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</si>
  <si>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</si>
  <si>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</si>
  <si>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</si>
  <si>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</si>
  <si>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</si>
  <si>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</si>
  <si>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</si>
  <si>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</si>
  <si>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</si>
  <si>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</si>
  <si>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</si>
  <si>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</si>
  <si>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</si>
  <si>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</si>
  <si>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</si>
  <si>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</si>
  <si>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</si>
  <si>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</si>
  <si>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</si>
  <si>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</si>
  <si>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</si>
  <si>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</si>
  <si>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</si>
  <si>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</si>
  <si>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</si>
  <si>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</si>
  <si>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</si>
  <si>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</si>
  <si>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</si>
  <si>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</si>
  <si>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</si>
  <si>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</si>
  <si>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</si>
  <si>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</si>
  <si>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</si>
  <si>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</si>
  <si>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</si>
  <si>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</si>
  <si>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</si>
  <si>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</si>
  <si>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</si>
  <si>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</si>
  <si>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</si>
  <si>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</si>
  <si>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</si>
  <si>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</si>
  <si>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</si>
  <si>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</si>
  <si>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</si>
  <si>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</si>
  <si>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</si>
  <si>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</si>
  <si>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</si>
  <si>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</si>
  <si>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</si>
  <si>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</si>
  <si>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</si>
  <si>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</si>
  <si>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</si>
  <si>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</si>
  <si>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</si>
  <si>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</si>
  <si>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</si>
  <si>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</si>
  <si>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</si>
  <si>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</si>
  <si>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</si>
  <si>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</si>
  <si>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</si>
  <si>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</si>
  <si>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</si>
  <si>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</si>
  <si>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</si>
  <si>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</si>
  <si>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</si>
  <si>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</si>
  <si>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</si>
  <si>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</si>
  <si>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</si>
  <si>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</si>
  <si>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</si>
  <si>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</si>
  <si>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</si>
  <si>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</si>
  <si>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</si>
  <si>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</si>
  <si>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</si>
  <si>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</si>
  <si>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</si>
  <si>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</si>
  <si>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</si>
  <si>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</si>
  <si>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</si>
  <si>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</si>
  <si>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</si>
  <si>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</si>
  <si>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</si>
  <si>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</si>
  <si>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</si>
  <si>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</si>
  <si>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</si>
  <si>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</si>
  <si>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</si>
  <si>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</si>
  <si>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</si>
  <si>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</si>
  <si>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</si>
  <si>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</si>
  <si>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</si>
  <si>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</si>
  <si>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</si>
  <si>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</si>
  <si>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</si>
  <si>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</si>
  <si>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</si>
  <si>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</si>
  <si>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</si>
  <si>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</si>
  <si>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</si>
  <si>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</si>
  <si>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</si>
  <si>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</si>
  <si>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</si>
  <si>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</si>
  <si>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</si>
  <si>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</si>
  <si>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</si>
  <si>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</si>
  <si>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</si>
  <si>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</si>
  <si>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</si>
  <si>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</si>
  <si>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</si>
  <si>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</si>
  <si>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</si>
  <si>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</si>
  <si>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</si>
  <si>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</si>
  <si>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</si>
  <si>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</si>
  <si>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</si>
  <si>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</si>
  <si>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</si>
  <si>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</si>
  <si>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</si>
  <si>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</si>
  <si>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</si>
  <si>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</si>
  <si>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</si>
  <si>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</si>
  <si>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</si>
  <si>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</si>
  <si>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</si>
  <si>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</si>
  <si>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</si>
  <si>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</si>
  <si>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</si>
  <si>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</si>
  <si>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</si>
  <si>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</si>
  <si>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</si>
  <si>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</si>
  <si>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</si>
  <si>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</si>
  <si>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</si>
  <si>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</si>
  <si>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</si>
  <si>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</si>
  <si>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</si>
  <si>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</si>
  <si>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</si>
  <si>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</si>
  <si>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</si>
  <si>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</si>
  <si>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</si>
  <si>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</si>
  <si>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</si>
  <si>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</si>
  <si>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</si>
  <si>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</si>
  <si>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</si>
  <si>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</si>
  <si>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</si>
  <si>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</si>
  <si>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</si>
  <si>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</si>
  <si>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</si>
  <si>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</si>
  <si>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</si>
  <si>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</si>
  <si>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</si>
  <si>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</si>
  <si>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</si>
  <si>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</si>
  <si>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</si>
  <si>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</si>
  <si>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</si>
  <si>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</si>
  <si>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</si>
  <si>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</si>
  <si>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</si>
  <si>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</si>
  <si>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</si>
  <si>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</si>
  <si>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</si>
  <si>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</si>
  <si>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</si>
  <si>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</si>
  <si>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</si>
  <si>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</si>
  <si>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</si>
  <si>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</si>
  <si>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</si>
  <si>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</si>
  <si>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</si>
  <si>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</si>
  <si>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</si>
  <si>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</si>
  <si>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</si>
  <si>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</si>
  <si>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</si>
  <si>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</si>
  <si>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</si>
  <si>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</si>
  <si>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</si>
  <si>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</si>
  <si>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</si>
  <si>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</si>
  <si>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</si>
  <si>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</si>
  <si>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</si>
  <si>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</si>
  <si>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</si>
  <si>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</si>
  <si>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</si>
  <si>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</si>
  <si>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</si>
  <si>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</si>
  <si>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</si>
  <si>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</si>
  <si>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</si>
  <si>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</si>
  <si>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</si>
  <si>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</si>
  <si>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</si>
  <si>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</si>
  <si>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</si>
  <si>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</si>
  <si>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</si>
  <si>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</si>
  <si>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</si>
  <si>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</si>
  <si>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</si>
  <si>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</si>
  <si>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</si>
  <si>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</si>
  <si>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</si>
  <si>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</si>
  <si>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</si>
  <si>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</si>
  <si>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</si>
  <si>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</si>
  <si>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</si>
  <si>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</si>
  <si>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</si>
  <si>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</si>
  <si>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</si>
  <si>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</si>
  <si>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</si>
  <si>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</si>
  <si>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</si>
  <si>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</si>
  <si>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</si>
  <si>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</si>
  <si>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</si>
  <si>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</si>
  <si>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</si>
  <si>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</si>
  <si>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</si>
  <si>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</si>
  <si>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</si>
  <si>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</si>
  <si>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</si>
  <si>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</si>
  <si>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</si>
  <si>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</si>
  <si>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</si>
  <si>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</si>
  <si>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</si>
  <si>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</si>
  <si>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</si>
  <si>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</si>
  <si>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</si>
  <si>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</si>
  <si>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</si>
  <si>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</si>
  <si>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</si>
  <si>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</si>
  <si>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</si>
  <si>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</si>
  <si>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</si>
  <si>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</si>
  <si>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</si>
  <si>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</si>
  <si>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</si>
  <si>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</si>
  <si>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</si>
  <si>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</si>
  <si>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</si>
  <si>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</si>
  <si>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</si>
  <si>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</si>
  <si>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</si>
  <si>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</si>
  <si>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</si>
  <si>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</si>
  <si>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</si>
  <si>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</si>
  <si>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</si>
  <si>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</si>
  <si>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</si>
  <si>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</si>
  <si>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</si>
  <si>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</si>
  <si>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</si>
  <si>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</si>
  <si>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</si>
  <si>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</si>
  <si>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</si>
  <si>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</si>
  <si>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</si>
  <si>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</si>
  <si>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</si>
  <si>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</si>
  <si>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</si>
  <si>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</si>
  <si>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</si>
  <si>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</si>
  <si>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</si>
  <si>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</si>
  <si>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</si>
  <si>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</si>
  <si>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</si>
  <si>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</si>
  <si>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</si>
  <si>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</si>
  <si>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</si>
  <si>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</si>
  <si>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</si>
  <si>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</si>
  <si>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</si>
  <si>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</si>
  <si>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</si>
  <si>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</si>
  <si>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</si>
  <si>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</si>
  <si>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</si>
  <si>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</si>
  <si>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</si>
  <si>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</si>
  <si>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</si>
  <si>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</si>
  <si>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</si>
  <si>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</si>
  <si>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</si>
  <si>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</si>
  <si>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</si>
  <si>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</si>
  <si>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</si>
  <si>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</si>
  <si>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</si>
  <si>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</si>
  <si>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</si>
  <si>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</si>
  <si>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</si>
  <si>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</si>
  <si>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</si>
  <si>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</si>
  <si>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</si>
  <si>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</si>
  <si>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</si>
  <si>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</si>
  <si>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</si>
  <si>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</si>
  <si>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</si>
  <si>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</si>
  <si>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</si>
  <si>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</si>
  <si>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</si>
  <si>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</si>
  <si>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</si>
  <si>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</si>
  <si>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</si>
  <si>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</si>
  <si>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</si>
  <si>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</si>
  <si>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</si>
  <si>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</si>
  <si>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</si>
  <si>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</si>
  <si>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</si>
  <si>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</si>
  <si>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</si>
  <si>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</si>
  <si>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</si>
  <si>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</si>
  <si>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</si>
  <si>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</si>
  <si>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</si>
  <si>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</si>
  <si>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</si>
  <si>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</si>
  <si>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</si>
  <si>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</si>
  <si>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</si>
  <si>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</si>
  <si>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</si>
  <si>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</si>
  <si>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</si>
  <si>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</si>
  <si>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</si>
  <si>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</si>
  <si>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</si>
  <si>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</si>
  <si>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</si>
  <si>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</si>
  <si>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</si>
  <si>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</si>
  <si>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</si>
  <si>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</si>
  <si>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</si>
  <si>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</si>
  <si>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</si>
  <si>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</si>
  <si>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</si>
  <si>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</si>
  <si>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</si>
  <si>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</si>
  <si>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</si>
  <si>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</si>
  <si>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</si>
  <si>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</si>
  <si>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</si>
  <si>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</si>
  <si>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</si>
  <si>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</si>
  <si>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</si>
  <si>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</si>
  <si>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</si>
  <si>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</si>
  <si>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</si>
  <si>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</si>
  <si>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</si>
  <si>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</si>
  <si>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</si>
  <si>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</si>
  <si>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</si>
  <si>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</si>
  <si>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</si>
  <si>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</si>
  <si>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</si>
  <si>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</si>
  <si>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</si>
  <si>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</si>
  <si>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</si>
  <si>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</si>
  <si>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</si>
  <si>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</si>
  <si>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</si>
  <si>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</si>
  <si>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</si>
  <si>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</si>
  <si>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</si>
  <si>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</si>
  <si>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</si>
  <si>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</si>
  <si>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</si>
  <si>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</si>
  <si>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</si>
  <si>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</si>
  <si>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</si>
  <si>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</si>
  <si>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</si>
  <si>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</si>
  <si>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</si>
  <si>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</si>
  <si>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</si>
  <si>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</si>
  <si>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</si>
  <si>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</si>
  <si>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</si>
  <si>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</si>
  <si>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</si>
  <si>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</si>
  <si>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</si>
  <si>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</si>
  <si>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</si>
  <si>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</si>
  <si>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</si>
  <si>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</si>
  <si>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</si>
  <si>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</si>
  <si>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</si>
  <si>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</si>
  <si>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</si>
  <si>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</si>
  <si>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</si>
  <si>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</si>
  <si>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</si>
  <si>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</si>
  <si>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</si>
  <si>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</si>
  <si>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</si>
  <si>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</si>
  <si>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</si>
  <si>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</si>
  <si>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</si>
  <si>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</si>
  <si>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</si>
  <si>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</si>
  <si>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</si>
  <si>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</si>
  <si>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</si>
  <si>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</si>
  <si>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</si>
  <si>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</si>
  <si>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</si>
  <si>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</si>
  <si>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</si>
  <si>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</si>
  <si>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</si>
  <si>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</si>
  <si>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</si>
  <si>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</si>
  <si>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</si>
  <si>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</si>
  <si>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</si>
  <si>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</si>
  <si>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</si>
  <si>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</si>
  <si>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</si>
  <si>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</si>
  <si>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</si>
  <si>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</si>
  <si>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</si>
  <si>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</si>
  <si>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</si>
  <si>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</si>
  <si>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</si>
  <si>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</si>
  <si>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</si>
  <si>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</si>
  <si>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</si>
  <si>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</si>
  <si>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</si>
  <si>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</si>
  <si>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</si>
  <si>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</si>
  <si>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</si>
  <si>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</si>
  <si>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</si>
  <si>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</si>
  <si>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</si>
  <si>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</si>
  <si>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</si>
  <si>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</si>
  <si>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</si>
  <si>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</si>
  <si>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</si>
  <si>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</si>
  <si>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</si>
  <si>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</si>
  <si>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</si>
  <si>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</si>
  <si>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</si>
  <si>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</si>
  <si>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</si>
  <si>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</si>
  <si>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</si>
  <si>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</si>
  <si>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</si>
  <si>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</si>
  <si>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</si>
  <si>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</si>
  <si>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</si>
  <si>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</si>
  <si>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</si>
  <si>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</si>
  <si>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</si>
  <si>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</si>
  <si>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</si>
  <si>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</si>
  <si>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</si>
  <si>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</si>
  <si>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</si>
  <si>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</si>
  <si>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</si>
  <si>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</si>
  <si>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</si>
  <si>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</si>
  <si>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</si>
  <si>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</si>
  <si>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</si>
  <si>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</si>
  <si>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</si>
  <si>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</si>
  <si>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</si>
  <si>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</si>
  <si>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</si>
  <si>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</si>
  <si>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</si>
  <si>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</si>
  <si>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</si>
  <si>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</si>
  <si>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</si>
  <si>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</si>
  <si>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</si>
  <si>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</si>
  <si>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</si>
  <si>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</si>
  <si>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</si>
  <si>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</si>
  <si>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</si>
  <si>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</si>
  <si>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</si>
  <si>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</si>
  <si>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</si>
  <si>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</si>
  <si>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</si>
  <si>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</si>
  <si>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</si>
  <si>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</si>
  <si>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</si>
  <si>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</si>
  <si>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</si>
  <si>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</si>
  <si>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</si>
  <si>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</si>
  <si>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</si>
  <si>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</si>
  <si>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</si>
  <si>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</si>
  <si>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</si>
  <si>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</si>
  <si>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</si>
  <si>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</si>
  <si>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</si>
  <si>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</si>
  <si>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</si>
  <si>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</si>
  <si>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</si>
  <si>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</si>
  <si>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</si>
  <si>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</si>
  <si>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</si>
  <si>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</si>
  <si>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</si>
  <si>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</si>
  <si>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</si>
  <si>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</si>
  <si>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</si>
  <si>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</si>
  <si>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</si>
  <si>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</si>
  <si>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</si>
  <si>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</si>
  <si>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</si>
  <si>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</si>
  <si>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</si>
  <si>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</si>
  <si>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</si>
  <si>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</si>
  <si>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</si>
  <si>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</si>
  <si>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</si>
  <si>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</si>
  <si>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</si>
  <si>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</si>
  <si>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</si>
  <si>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</si>
  <si>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</si>
  <si>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</si>
  <si>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</si>
  <si>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</si>
  <si>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</si>
  <si>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</si>
  <si>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</si>
  <si>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</si>
  <si>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</si>
  <si>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</si>
  <si>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</si>
  <si>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</si>
  <si>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</si>
  <si>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</si>
  <si>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</si>
  <si>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</si>
  <si>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</si>
  <si>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</si>
  <si>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</si>
  <si>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</si>
  <si>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</si>
  <si>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</si>
  <si>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</si>
  <si>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</si>
  <si>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</si>
  <si>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</si>
  <si>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</si>
  <si>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</si>
  <si>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</si>
  <si>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</si>
  <si>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</si>
  <si>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</si>
  <si>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</si>
  <si>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</si>
  <si>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</si>
  <si>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</si>
  <si>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</si>
  <si>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</si>
  <si>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</si>
  <si>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</si>
  <si>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</si>
  <si>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</si>
  <si>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</si>
  <si>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</si>
  <si>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</si>
  <si>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</si>
  <si>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</si>
  <si>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</si>
  <si>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</si>
  <si>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</si>
  <si>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</si>
  <si>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</si>
  <si>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</si>
  <si>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</si>
  <si>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</si>
  <si>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</si>
  <si>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</si>
  <si>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</si>
  <si>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</si>
  <si>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</si>
  <si>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</si>
  <si>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</si>
  <si>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</si>
  <si>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</si>
  <si>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</si>
  <si>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</si>
  <si>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</si>
  <si>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</si>
  <si>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</si>
  <si>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</si>
  <si>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</si>
  <si>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</si>
  <si>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</si>
  <si>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</si>
  <si>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</si>
  <si>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</si>
  <si>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</si>
  <si>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</si>
  <si>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</si>
  <si>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</si>
  <si>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</si>
  <si>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</si>
  <si>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</si>
  <si>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</si>
  <si>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</si>
  <si>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</si>
  <si>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</si>
  <si>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</si>
  <si>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</si>
  <si>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</si>
  <si>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</si>
  <si>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</si>
  <si>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</si>
  <si>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</si>
  <si>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</si>
  <si>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</si>
  <si>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</si>
  <si>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</si>
  <si>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</si>
  <si>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</si>
  <si>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</si>
  <si>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</si>
  <si>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</si>
  <si>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</si>
  <si>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</si>
  <si>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</si>
  <si>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</si>
  <si>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</si>
  <si>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</si>
  <si>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</si>
  <si>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</si>
  <si>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</si>
  <si>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</si>
  <si>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</si>
  <si>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</si>
  <si>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</si>
  <si>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</si>
  <si>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</si>
  <si>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</si>
  <si>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</si>
  <si>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</si>
  <si>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</si>
  <si>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</si>
  <si>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</si>
  <si>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</si>
  <si>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</si>
  <si>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</si>
  <si>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</si>
  <si>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</si>
  <si>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</si>
  <si>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</si>
  <si>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</si>
  <si>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</si>
  <si>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</si>
  <si>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</si>
  <si>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</si>
  <si>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</si>
  <si>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</si>
  <si>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</si>
  <si>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</si>
  <si>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</si>
  <si>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</si>
  <si>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</si>
  <si>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</si>
  <si>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</si>
  <si>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</si>
  <si>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</si>
  <si>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</si>
  <si>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</si>
  <si>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</si>
  <si>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</si>
  <si>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</si>
  <si>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</si>
  <si>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</si>
  <si>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</si>
  <si>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</si>
  <si>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</si>
  <si>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</si>
  <si>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</si>
  <si>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</si>
  <si>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</si>
  <si>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</si>
  <si>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</si>
  <si>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</si>
  <si>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</si>
  <si>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</si>
  <si>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</si>
  <si>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</si>
  <si>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</si>
  <si>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</si>
  <si>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</si>
  <si>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</si>
  <si>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</si>
  <si>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</si>
  <si>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</si>
  <si>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</si>
  <si>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</si>
  <si>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</si>
  <si>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</si>
  <si>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</si>
  <si>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</si>
  <si>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</si>
  <si>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</si>
  <si>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</si>
  <si>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</si>
  <si>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</si>
  <si>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</si>
  <si>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</si>
  <si>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</si>
  <si>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</si>
  <si>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</si>
  <si>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</si>
  <si>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</si>
  <si>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</si>
  <si>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</si>
  <si>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</si>
  <si>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</si>
  <si>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</si>
  <si>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</si>
  <si>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</si>
  <si>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</si>
  <si>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</si>
  <si>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</si>
  <si>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</si>
  <si>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</si>
  <si>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</si>
  <si>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</si>
  <si>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</si>
  <si>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</si>
  <si>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</si>
  <si>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</si>
  <si>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</si>
  <si>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</si>
  <si>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</si>
  <si>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</si>
  <si>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</si>
  <si>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</si>
  <si>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</si>
  <si>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</si>
  <si>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</si>
  <si>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</si>
  <si>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</si>
  <si>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</si>
  <si>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</si>
  <si>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</si>
  <si>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</si>
  <si>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</si>
  <si>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</si>
  <si>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</si>
  <si>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</si>
  <si>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</si>
  <si>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</si>
  <si>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</si>
  <si>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</si>
  <si>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</si>
  <si>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</si>
  <si>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</si>
  <si>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</si>
  <si>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</si>
  <si>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</si>
  <si>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</si>
  <si>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</si>
  <si>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</si>
  <si>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</si>
  <si>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</si>
  <si>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</si>
  <si>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</si>
  <si>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</si>
  <si>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</si>
  <si>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</si>
  <si>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</si>
  <si>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</si>
  <si>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</si>
  <si>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</si>
  <si>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</si>
  <si>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</si>
  <si>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</si>
  <si>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</si>
  <si>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</si>
  <si>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</si>
  <si>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</si>
  <si>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</si>
  <si>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</si>
  <si>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</si>
  <si>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</si>
  <si>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</si>
  <si>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</si>
  <si>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</si>
  <si>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</si>
  <si>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</si>
  <si>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</si>
  <si>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</si>
  <si>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</si>
  <si>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</si>
  <si>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</si>
  <si>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</si>
  <si>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</si>
  <si>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</si>
  <si>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</si>
  <si>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</si>
  <si>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</si>
  <si>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</si>
  <si>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</si>
  <si>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</si>
  <si>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</si>
  <si>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</si>
  <si>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</si>
  <si>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</si>
  <si>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</si>
  <si>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</si>
  <si>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</si>
  <si>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</si>
  <si>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</si>
  <si>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</si>
  <si>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</si>
  <si>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</si>
  <si>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</si>
  <si>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</si>
  <si>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</si>
  <si>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</si>
  <si>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</si>
  <si>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</si>
  <si>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</si>
  <si>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</si>
  <si>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</si>
  <si>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</si>
  <si>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</si>
  <si>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</si>
  <si>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</si>
  <si>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</si>
  <si>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</si>
  <si>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</si>
  <si>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</si>
  <si>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</si>
  <si>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</si>
  <si>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</si>
  <si>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</si>
  <si>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</si>
  <si>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</si>
  <si>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</si>
  <si>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</si>
  <si>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</si>
  <si>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</si>
  <si>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</si>
  <si>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</si>
  <si>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</si>
  <si>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</si>
  <si>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</si>
  <si>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</si>
  <si>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</si>
  <si>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</si>
  <si>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</si>
  <si>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</si>
  <si>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</si>
  <si>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</si>
  <si>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</si>
  <si>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</si>
  <si>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</si>
  <si>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</si>
  <si>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</si>
  <si>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</si>
  <si>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</si>
  <si>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</si>
  <si>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</si>
  <si>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</si>
  <si>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</si>
  <si>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</si>
  <si>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</si>
  <si>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</si>
  <si>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</si>
  <si>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</si>
  <si>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</si>
  <si>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</si>
  <si>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</si>
  <si>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</si>
  <si>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</si>
  <si>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</si>
  <si>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</si>
  <si>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</si>
  <si>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</si>
  <si>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</si>
  <si>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</si>
  <si>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</si>
  <si>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</si>
  <si>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</si>
  <si>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</si>
  <si>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</si>
  <si>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</si>
  <si>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</si>
  <si>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</si>
  <si>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</si>
  <si>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</si>
  <si>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</si>
  <si>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</si>
  <si>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</si>
  <si>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</si>
  <si>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</si>
  <si>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</si>
  <si>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</si>
  <si>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</si>
  <si>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</si>
  <si>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</si>
  <si>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</si>
  <si>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</si>
  <si>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</si>
  <si>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</si>
  <si>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</si>
  <si>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</si>
  <si>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</si>
  <si>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</si>
  <si>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</si>
  <si>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</si>
  <si>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</si>
  <si>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</si>
  <si>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</si>
  <si>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</si>
  <si>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</si>
  <si>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</si>
  <si>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</si>
  <si>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</si>
  <si>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</si>
  <si>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</si>
  <si>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</si>
  <si>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</si>
  <si>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</si>
  <si>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</si>
  <si>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</si>
  <si>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</si>
  <si>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</si>
  <si>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</si>
  <si>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</si>
  <si>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</si>
  <si>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</si>
  <si>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</si>
  <si>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</si>
  <si>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</si>
  <si>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</si>
  <si>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</si>
  <si>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</si>
  <si>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</si>
  <si>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</si>
  <si>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</si>
  <si>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</si>
  <si>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</si>
  <si>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</si>
  <si>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</si>
  <si>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</si>
  <si>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</si>
  <si>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</si>
  <si>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</si>
  <si>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</si>
  <si>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</si>
  <si>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</si>
  <si>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</si>
  <si>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</si>
  <si>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</si>
  <si>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</si>
  <si>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</si>
  <si>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</si>
  <si>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</si>
  <si>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</si>
  <si>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</si>
  <si>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</si>
  <si>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</si>
  <si>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</si>
  <si>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</si>
  <si>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</si>
  <si>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</si>
  <si>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</si>
  <si>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</si>
  <si>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</si>
  <si>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</si>
  <si>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</si>
  <si>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</si>
  <si>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</si>
  <si>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</si>
  <si>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</si>
  <si>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</si>
  <si>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</si>
  <si>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</si>
  <si>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</si>
  <si>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</si>
  <si>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</si>
  <si>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</si>
  <si>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</si>
  <si>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</si>
  <si>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</si>
  <si>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</si>
  <si>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</si>
  <si>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</si>
  <si>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</si>
  <si>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</si>
  <si>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</si>
  <si>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</si>
  <si>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</si>
  <si>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</si>
  <si>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</si>
  <si>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</si>
  <si>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</si>
  <si>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</si>
  <si>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</si>
  <si>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</si>
  <si>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</si>
  <si>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</si>
  <si>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</si>
  <si>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</si>
  <si>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</si>
  <si>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</si>
  <si>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</si>
  <si>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</si>
  <si>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</si>
  <si>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</si>
  <si>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</si>
  <si>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</si>
  <si>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</si>
  <si>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</si>
  <si>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</si>
  <si>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</si>
  <si>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</si>
  <si>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</si>
  <si>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</si>
  <si>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</si>
  <si>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</si>
  <si>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</si>
  <si>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</si>
  <si>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</si>
  <si>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</si>
  <si>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</si>
  <si>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</si>
  <si>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</si>
  <si>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</si>
  <si>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</si>
  <si>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</si>
  <si>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</si>
  <si>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</si>
  <si>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</si>
  <si>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</si>
  <si>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</si>
  <si>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</si>
  <si>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</si>
  <si>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</si>
  <si>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</si>
  <si>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</si>
  <si>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</si>
  <si>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</si>
  <si>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</si>
  <si>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</si>
  <si>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</si>
  <si>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</si>
  <si>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</si>
  <si>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</si>
  <si>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</si>
  <si>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</si>
  <si>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</si>
  <si>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</si>
  <si>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</si>
  <si>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</si>
  <si>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</si>
  <si>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</si>
  <si>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</si>
  <si>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</si>
  <si>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</si>
  <si>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</si>
  <si>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</si>
  <si>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</si>
  <si>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</si>
  <si>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</si>
  <si>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</si>
  <si>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</si>
  <si>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</si>
  <si>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</si>
  <si>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</si>
  <si>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</si>
  <si>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</si>
  <si>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</si>
  <si>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</si>
  <si>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</si>
  <si>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</si>
  <si>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</si>
  <si>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</si>
  <si>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</si>
  <si>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</si>
  <si>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</si>
  <si>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</si>
  <si>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</si>
  <si>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</si>
  <si>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</si>
  <si>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</si>
  <si>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</si>
  <si>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</si>
  <si>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</si>
  <si>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</si>
  <si>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</si>
  <si>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</si>
  <si>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</si>
  <si>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</si>
  <si>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</si>
  <si>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</si>
  <si>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</si>
  <si>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</si>
  <si>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</si>
  <si>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</si>
  <si>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</si>
  <si>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</si>
  <si>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</si>
  <si>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</si>
  <si>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</si>
  <si>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</si>
  <si>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</si>
  <si>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</si>
  <si>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</si>
  <si>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</si>
  <si>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</si>
  <si>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</si>
  <si>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</si>
  <si>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</si>
  <si>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</si>
  <si>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</si>
  <si>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</si>
  <si>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</si>
  <si>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</si>
  <si>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</si>
  <si>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</si>
  <si>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</si>
  <si>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</si>
  <si>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</si>
  <si>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</si>
  <si>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</si>
  <si>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</si>
  <si>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</si>
  <si>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</si>
  <si>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</si>
  <si>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</si>
  <si>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</si>
  <si>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</si>
  <si>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</si>
  <si>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</si>
  <si>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</si>
  <si>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</si>
  <si>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</si>
  <si>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</si>
  <si>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</si>
  <si>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</si>
  <si>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</si>
  <si>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</si>
  <si>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</si>
  <si>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</si>
  <si>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</si>
  <si>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</si>
  <si>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</si>
  <si>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</si>
  <si>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</si>
  <si>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</si>
  <si>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</si>
  <si>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</si>
  <si>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</si>
  <si>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</si>
  <si>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</si>
  <si>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</si>
  <si>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</si>
  <si>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</si>
  <si>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</si>
  <si>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</si>
  <si>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</si>
  <si>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</si>
  <si>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</si>
  <si>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</si>
  <si>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</si>
  <si>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</si>
  <si>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</si>
  <si>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</si>
  <si>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</si>
  <si>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</si>
  <si>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</si>
  <si>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</si>
  <si>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</si>
  <si>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</si>
  <si>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</si>
  <si>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</si>
  <si>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</si>
  <si>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</si>
  <si>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</si>
  <si>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</si>
  <si>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</si>
  <si>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</si>
  <si>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</si>
  <si>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</si>
  <si>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</si>
  <si>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</si>
  <si>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</si>
  <si>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</si>
  <si>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</si>
  <si>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</si>
  <si>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</si>
  <si>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</si>
  <si>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</si>
  <si>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</si>
  <si>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</si>
  <si>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</si>
  <si>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</si>
  <si>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</si>
  <si>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</si>
  <si>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</si>
  <si>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</si>
  <si>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</si>
  <si>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</si>
  <si>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</si>
  <si>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</si>
  <si>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</si>
  <si>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</si>
  <si>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</si>
  <si>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</si>
  <si>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</si>
  <si>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</si>
  <si>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</si>
  <si>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</si>
  <si>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</si>
  <si>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</si>
  <si>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</si>
  <si>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</si>
  <si>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</si>
  <si>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</si>
  <si>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</si>
  <si>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</si>
  <si>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</si>
  <si>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</si>
  <si>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</si>
  <si>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</si>
  <si>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</si>
  <si>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</si>
  <si>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</si>
  <si>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</si>
  <si>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</si>
  <si>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</si>
  <si>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</si>
  <si>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</si>
  <si>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</si>
  <si>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</si>
  <si>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</si>
  <si>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</si>
  <si>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</si>
  <si>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</si>
  <si>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</si>
  <si>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</si>
  <si>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</si>
  <si>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</si>
  <si>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</si>
  <si>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</si>
  <si>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</si>
  <si>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</si>
  <si>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</si>
  <si>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</si>
  <si>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</si>
  <si>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</si>
  <si>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</si>
  <si>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</si>
  <si>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</si>
  <si>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</si>
  <si>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</si>
  <si>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</si>
  <si>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</si>
  <si>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</si>
  <si>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</si>
  <si>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</si>
  <si>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</si>
  <si>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</si>
  <si>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</si>
  <si>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</si>
  <si>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</si>
  <si>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</si>
  <si>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</si>
  <si>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</si>
  <si>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</si>
  <si>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</si>
  <si>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</si>
  <si>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</si>
  <si>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</si>
  <si>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</si>
  <si>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</si>
  <si>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</si>
  <si>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</si>
  <si>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</si>
  <si>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</si>
  <si>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</si>
  <si>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</si>
  <si>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</si>
  <si>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</si>
  <si>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</si>
  <si>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</si>
  <si>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</si>
  <si>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</si>
  <si>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</si>
  <si>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</si>
  <si>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</si>
  <si>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</si>
  <si>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</si>
  <si>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</si>
  <si>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</si>
  <si>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</si>
  <si>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</si>
  <si>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</si>
  <si>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</si>
  <si>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</si>
  <si>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</si>
  <si>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</si>
  <si>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</si>
  <si>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</si>
  <si>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</si>
  <si>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</si>
  <si>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</si>
  <si>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</si>
  <si>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</si>
  <si>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</si>
  <si>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</si>
  <si>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</si>
  <si>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</si>
  <si>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</si>
  <si>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</si>
  <si>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</si>
  <si>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</si>
  <si>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</si>
  <si>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</si>
  <si>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</si>
  <si>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</si>
  <si>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</si>
  <si>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</si>
  <si>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</si>
  <si>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</si>
  <si>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</si>
  <si>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</si>
  <si>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</si>
  <si>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</si>
  <si>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</si>
  <si>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</si>
  <si>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</si>
  <si>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</si>
  <si>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</si>
  <si>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</si>
  <si>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</si>
  <si>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</si>
  <si>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</si>
  <si>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</si>
  <si>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</si>
  <si>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</si>
  <si>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</si>
  <si>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</si>
  <si>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</si>
  <si>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</si>
  <si>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</si>
  <si>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</si>
  <si>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</si>
  <si>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</si>
  <si>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</si>
  <si>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</si>
  <si>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</si>
  <si>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</si>
  <si>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</si>
  <si>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</si>
  <si>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</si>
  <si>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</si>
  <si>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</si>
  <si>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</si>
  <si>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</si>
  <si>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</si>
  <si>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</si>
  <si>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</si>
  <si>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</si>
  <si>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</si>
  <si>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</si>
  <si>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</si>
  <si>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</si>
  <si>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</si>
  <si>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</si>
  <si>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</si>
  <si>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</si>
  <si>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</si>
  <si>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</si>
  <si>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</si>
  <si>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</si>
  <si>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</si>
  <si>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</si>
  <si>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</si>
  <si>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</si>
  <si>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</si>
  <si>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</si>
  <si>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</si>
  <si>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</si>
  <si>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</si>
  <si>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</si>
  <si>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</si>
  <si>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</si>
  <si>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</si>
  <si>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</si>
  <si>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</si>
  <si>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</si>
  <si>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</si>
  <si>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</si>
  <si>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</si>
  <si>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</si>
  <si>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</si>
  <si>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</si>
  <si>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</si>
  <si>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</si>
  <si>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</si>
  <si>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</si>
  <si>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</si>
  <si>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</si>
  <si>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</si>
  <si>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</si>
  <si>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</si>
  <si>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</si>
  <si>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</si>
  <si>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</si>
  <si>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</si>
  <si>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</si>
  <si>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</si>
  <si>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</si>
  <si>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</si>
  <si>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</si>
  <si>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</si>
  <si>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</si>
  <si>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</si>
  <si>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</si>
  <si>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</si>
  <si>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</si>
  <si>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</si>
  <si>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</si>
  <si>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</si>
  <si>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</si>
  <si>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</si>
  <si>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</si>
  <si>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</si>
  <si>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</si>
  <si>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</si>
  <si>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</si>
  <si>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</si>
  <si>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</si>
  <si>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</si>
  <si>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</si>
  <si>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</si>
  <si>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</si>
  <si>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</si>
  <si>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</si>
  <si>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</si>
  <si>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</si>
  <si>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</si>
  <si>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</si>
  <si>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</si>
  <si>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</si>
  <si>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</si>
  <si>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</si>
  <si>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</si>
  <si>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</si>
  <si>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</si>
  <si>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</si>
  <si>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</si>
  <si>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</si>
  <si>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</si>
  <si>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</si>
  <si>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</si>
  <si>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</si>
  <si>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</si>
  <si>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</si>
  <si>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</si>
  <si>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</si>
  <si>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</si>
  <si>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</si>
  <si>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</si>
  <si>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</si>
  <si>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</si>
  <si>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</si>
  <si>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</si>
  <si>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</si>
  <si>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</si>
  <si>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</si>
  <si>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</si>
  <si>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</si>
  <si>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</si>
  <si>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</si>
  <si>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</si>
  <si>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</si>
  <si>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</si>
  <si>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</si>
  <si>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</si>
  <si>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</si>
  <si>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</si>
  <si>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</si>
  <si>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</si>
  <si>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</si>
  <si>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</si>
  <si>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</si>
  <si>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</si>
  <si>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</si>
  <si>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</si>
  <si>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</si>
  <si>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</si>
  <si>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</si>
  <si>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</si>
  <si>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</si>
  <si>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</si>
  <si>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</si>
  <si>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</si>
  <si>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</si>
  <si>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</si>
  <si>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</si>
  <si>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</si>
  <si>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</si>
  <si>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</si>
  <si>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</si>
  <si>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</si>
  <si>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</si>
  <si>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</si>
  <si>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</si>
  <si>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</si>
  <si>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</si>
  <si>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</si>
  <si>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</si>
  <si>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</si>
  <si>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</si>
  <si>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</si>
  <si>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</si>
  <si>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</si>
  <si>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</si>
  <si>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</si>
  <si>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</si>
  <si>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</si>
  <si>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</si>
  <si>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</si>
  <si>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</si>
  <si>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</si>
  <si>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</si>
  <si>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</si>
  <si>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</si>
  <si>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</si>
  <si>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</si>
  <si>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</si>
  <si>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</si>
  <si>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</si>
  <si>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</si>
  <si>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</si>
  <si>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</si>
  <si>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</si>
  <si>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</si>
  <si>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</si>
  <si>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</si>
  <si>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</si>
  <si>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</si>
  <si>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</si>
  <si>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</si>
  <si>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</si>
  <si>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</si>
  <si>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</si>
  <si>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</si>
  <si>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</si>
  <si>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</si>
  <si>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</si>
  <si>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</si>
  <si>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</si>
  <si>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</si>
  <si>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</si>
  <si>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</si>
  <si>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</si>
  <si>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</si>
  <si>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</si>
  <si>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</si>
  <si>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</si>
  <si>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</si>
  <si>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</si>
  <si>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</si>
  <si>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</si>
  <si>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</si>
  <si>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</si>
  <si>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</si>
  <si>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</si>
  <si>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</si>
  <si>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</si>
  <si>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</si>
  <si>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</si>
  <si>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</si>
  <si>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</si>
  <si>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</si>
  <si>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</si>
  <si>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</si>
  <si>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</si>
  <si>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</si>
  <si>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</si>
  <si>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</si>
  <si>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</si>
  <si>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</si>
  <si>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</si>
  <si>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</si>
  <si>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</si>
  <si>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</si>
  <si>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</si>
  <si>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</si>
  <si>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</si>
  <si>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</si>
  <si>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</si>
  <si>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</si>
  <si>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</si>
  <si>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</si>
  <si>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</si>
  <si>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</si>
  <si>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</si>
  <si>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</si>
  <si>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</si>
  <si>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</si>
  <si>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</si>
  <si>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</si>
  <si>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</si>
  <si>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</si>
  <si>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</si>
  <si>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</si>
  <si>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</si>
  <si>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</si>
  <si>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</si>
  <si>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</si>
  <si>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</si>
  <si>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</si>
  <si>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</si>
  <si>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</si>
  <si>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</si>
  <si>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</si>
  <si>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</si>
  <si>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</si>
  <si>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</si>
  <si>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</si>
  <si>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</si>
  <si>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</si>
  <si>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</si>
  <si>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</si>
  <si>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</si>
  <si>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</si>
  <si>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</si>
  <si>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</si>
  <si>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</si>
  <si>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</si>
  <si>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</si>
  <si>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</si>
  <si>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</si>
  <si>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</si>
  <si>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</si>
  <si>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</si>
  <si>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</si>
  <si>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</si>
  <si>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</si>
  <si>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</si>
  <si>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</si>
  <si>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</si>
  <si>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</si>
  <si>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</si>
  <si>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</si>
  <si>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</si>
  <si>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</si>
  <si>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</si>
  <si>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</si>
  <si>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</si>
  <si>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</si>
  <si>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</si>
  <si>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</si>
  <si>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</si>
  <si>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</si>
  <si>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</si>
  <si>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</si>
  <si>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</si>
  <si>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</si>
  <si>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</si>
  <si>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</si>
  <si>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</si>
  <si>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</si>
  <si>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</si>
  <si>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</si>
  <si>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</si>
  <si>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</si>
  <si>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</si>
  <si>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</si>
  <si>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</si>
  <si>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</si>
  <si>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</si>
  <si>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</si>
  <si>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</si>
  <si>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</si>
  <si>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</si>
  <si>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</si>
  <si>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</si>
  <si>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</si>
  <si>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</si>
  <si>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</si>
  <si>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</si>
  <si>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</si>
  <si>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</si>
  <si>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</si>
  <si>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</si>
  <si>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</si>
  <si>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</si>
  <si>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</si>
  <si>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</si>
  <si>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</si>
  <si>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</si>
  <si>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</si>
  <si>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</si>
  <si>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</si>
  <si>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</si>
  <si>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</si>
  <si>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</si>
  <si>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</si>
  <si>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</si>
  <si>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</si>
  <si>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</si>
  <si>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</si>
  <si>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</si>
  <si>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</si>
  <si>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</si>
  <si>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</si>
  <si>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</si>
  <si>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</si>
  <si>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</si>
  <si>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</si>
  <si>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</si>
  <si>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</si>
  <si>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</si>
  <si>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</si>
  <si>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</si>
  <si>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</si>
  <si>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</si>
  <si>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</si>
  <si>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</si>
  <si>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</si>
  <si>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</si>
  <si>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</si>
  <si>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</si>
  <si>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</si>
  <si>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</si>
  <si>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</si>
  <si>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</si>
  <si>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</si>
  <si>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</si>
  <si>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</si>
  <si>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</si>
  <si>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</si>
  <si>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</si>
  <si>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</si>
  <si>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</si>
  <si>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</si>
  <si>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</si>
  <si>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</si>
  <si>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</si>
  <si>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</si>
  <si>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</si>
  <si>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</si>
  <si>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</si>
  <si>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</si>
  <si>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</si>
  <si>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</si>
  <si>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</si>
  <si>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</si>
  <si>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</si>
  <si>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</si>
  <si>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</si>
  <si>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</si>
  <si>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</si>
  <si>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</si>
  <si>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</si>
  <si>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</si>
  <si>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</si>
  <si>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</si>
  <si>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</si>
  <si>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</si>
  <si>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</si>
  <si>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</si>
  <si>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</si>
  <si>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</si>
  <si>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</si>
  <si>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</si>
  <si>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</si>
  <si>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</si>
  <si>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</si>
  <si>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</si>
  <si>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</si>
  <si>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</si>
  <si>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</si>
  <si>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</si>
  <si>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</si>
  <si>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</si>
  <si>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</si>
  <si>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</si>
  <si>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</si>
  <si>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</si>
  <si>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</si>
  <si>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</si>
  <si>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</si>
  <si>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</si>
  <si>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</si>
  <si>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</si>
  <si>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</si>
  <si>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</si>
  <si>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</si>
  <si>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</si>
  <si>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</si>
  <si>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</si>
  <si>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</si>
  <si>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</si>
  <si>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</si>
  <si>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</si>
  <si>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</si>
  <si>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</si>
  <si>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</si>
  <si>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</si>
  <si>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</si>
  <si>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</si>
  <si>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</si>
  <si>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</si>
  <si>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</si>
  <si>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</si>
  <si>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</si>
  <si>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</si>
  <si>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</si>
  <si>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</si>
  <si>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</si>
  <si>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</si>
  <si>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</si>
  <si>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</si>
  <si>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</si>
  <si>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</si>
  <si>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</si>
  <si>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</si>
  <si>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</si>
  <si>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</si>
  <si>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</si>
  <si>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</si>
  <si>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</si>
  <si>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</si>
  <si>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</si>
  <si>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</si>
  <si>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</si>
  <si>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</si>
  <si>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</si>
  <si>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</si>
  <si>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</si>
  <si>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</si>
  <si>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</si>
  <si>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</si>
  <si>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</si>
  <si>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</si>
  <si>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</si>
  <si>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</si>
  <si>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</si>
  <si>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</si>
  <si>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</si>
  <si>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</si>
  <si>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</si>
  <si>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</si>
  <si>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</si>
  <si>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</si>
  <si>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</si>
  <si>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</si>
  <si>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</si>
  <si>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</si>
  <si>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</si>
  <si>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</si>
  <si>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</si>
  <si>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</si>
  <si>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</si>
  <si>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</si>
  <si>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</si>
  <si>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</si>
  <si>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</si>
  <si>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</si>
  <si>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</si>
  <si>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</si>
  <si>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</si>
  <si>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</si>
  <si>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</si>
  <si>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</si>
  <si>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</si>
  <si>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</si>
  <si>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</si>
  <si>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</si>
  <si>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</si>
  <si>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</si>
  <si>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</si>
  <si>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</si>
  <si>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</si>
  <si>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</si>
  <si>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</si>
  <si>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</si>
  <si>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</si>
  <si>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</si>
  <si>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</si>
  <si>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</si>
  <si>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</si>
  <si>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</si>
  <si>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</si>
  <si>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</si>
  <si>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</si>
  <si>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</si>
  <si>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</si>
  <si>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</si>
  <si>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</si>
  <si>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</si>
  <si>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</si>
  <si>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</si>
  <si>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</si>
  <si>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</si>
  <si>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</si>
  <si>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</si>
  <si>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</si>
  <si>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</si>
  <si>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</si>
  <si>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</si>
  <si>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</si>
  <si>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</si>
  <si>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</si>
  <si>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</si>
  <si>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</si>
  <si>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</si>
  <si>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</si>
  <si>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</si>
  <si>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</si>
  <si>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</si>
  <si>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</si>
  <si>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</si>
  <si>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</si>
  <si>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</si>
  <si>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</si>
  <si>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</si>
  <si>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</si>
  <si>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</si>
  <si>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</si>
  <si>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</si>
  <si>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</si>
  <si>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</si>
  <si>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</si>
  <si>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</si>
  <si>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</si>
  <si>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</si>
  <si>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</si>
  <si>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</si>
  <si>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</si>
  <si>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</si>
  <si>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</si>
  <si>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</si>
  <si>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</si>
  <si>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</si>
  <si>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</si>
  <si>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</si>
  <si>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</si>
  <si>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</si>
  <si>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</si>
  <si>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</si>
  <si>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</si>
  <si>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</si>
  <si>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</si>
  <si>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</si>
  <si>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</si>
  <si>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</si>
  <si>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</si>
  <si>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</si>
  <si>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</si>
  <si>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</si>
  <si>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</si>
  <si>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</si>
  <si>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</si>
  <si>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</si>
  <si>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</si>
  <si>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</si>
  <si>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</si>
  <si>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</si>
  <si>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</si>
  <si>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</si>
  <si>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</si>
  <si>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</si>
  <si>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</si>
  <si>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</si>
  <si>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</si>
  <si>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</si>
  <si>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</si>
  <si>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</si>
  <si>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</si>
  <si>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</si>
  <si>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</si>
  <si>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</si>
  <si>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</si>
  <si>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</si>
  <si>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</si>
  <si>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</si>
  <si>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</si>
  <si>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</si>
  <si>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</si>
  <si>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</si>
  <si>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</si>
  <si>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</si>
  <si>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</si>
  <si>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</si>
  <si>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</si>
  <si>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</si>
  <si>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</si>
  <si>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</si>
  <si>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</si>
  <si>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</si>
  <si>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</si>
  <si>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</si>
  <si>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</si>
  <si>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</si>
  <si>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</si>
  <si>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</si>
  <si>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</si>
  <si>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</si>
  <si>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</si>
  <si>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</si>
  <si>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</si>
  <si>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</si>
  <si>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</si>
  <si>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</si>
  <si>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</si>
  <si>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</si>
  <si>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</si>
  <si>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</si>
  <si>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</si>
  <si>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</si>
  <si>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</si>
  <si>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</si>
  <si>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</si>
  <si>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</si>
  <si>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</si>
  <si>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</si>
  <si>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</si>
  <si>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</si>
  <si>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</si>
  <si>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</si>
  <si>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</si>
  <si>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</si>
  <si>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</si>
  <si>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</si>
  <si>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</si>
  <si>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</si>
  <si>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</si>
  <si>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</si>
  <si>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</si>
  <si>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</si>
  <si>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</si>
  <si>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</si>
  <si>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</si>
  <si>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</si>
  <si>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</si>
  <si>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</si>
  <si>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</si>
  <si>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</si>
  <si>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</si>
  <si>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</si>
  <si>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</si>
  <si>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</si>
  <si>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</si>
  <si>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</si>
  <si>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</si>
  <si>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</si>
  <si>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</si>
  <si>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</si>
  <si>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</si>
  <si>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</si>
  <si>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</si>
  <si>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</si>
  <si>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</si>
  <si>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</si>
  <si>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</si>
  <si>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</si>
  <si>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</si>
  <si>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</si>
  <si>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</si>
  <si>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</si>
  <si>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</si>
  <si>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</si>
  <si>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</si>
  <si>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</si>
  <si>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</si>
  <si>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</si>
  <si>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</si>
  <si>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</si>
  <si>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</si>
  <si>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</si>
  <si>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</si>
  <si>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</si>
  <si>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</si>
  <si>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</si>
  <si>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</si>
  <si>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</si>
  <si>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</si>
  <si>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</si>
  <si>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</si>
  <si>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</si>
  <si>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</si>
  <si>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</si>
  <si>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</si>
  <si>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</si>
  <si>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</si>
  <si>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</si>
  <si>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</si>
  <si>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</si>
  <si>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</si>
  <si>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</si>
  <si>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</si>
  <si>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</si>
  <si>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</si>
  <si>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</si>
  <si>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</si>
  <si>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</si>
  <si>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</si>
  <si>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</si>
  <si>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</si>
  <si>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</si>
  <si>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</si>
  <si>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</si>
  <si>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</si>
  <si>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</si>
  <si>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</si>
  <si>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</si>
  <si>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</si>
  <si>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</si>
  <si>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</si>
  <si>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</si>
  <si>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</si>
  <si>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</si>
  <si>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</si>
  <si>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</si>
  <si>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</si>
  <si>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</si>
  <si>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</si>
  <si>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</si>
  <si>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</si>
  <si>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</si>
  <si>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</si>
  <si>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</si>
  <si>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</si>
  <si>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</si>
  <si>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</si>
  <si>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</si>
  <si>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</si>
  <si>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</si>
  <si>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</si>
  <si>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</si>
  <si>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</si>
  <si>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</si>
  <si>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</si>
  <si>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</si>
  <si>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</si>
  <si>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</si>
  <si>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</si>
  <si>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</si>
  <si>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</si>
  <si>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</si>
  <si>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</si>
  <si>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</si>
  <si>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</si>
  <si>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</si>
  <si>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</si>
  <si>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</si>
  <si>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</si>
  <si>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</si>
  <si>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</si>
  <si>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</si>
  <si>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</si>
  <si>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</si>
  <si>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</si>
  <si>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</si>
  <si>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</si>
  <si>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</si>
  <si>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</si>
  <si>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</si>
  <si>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</si>
  <si>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</si>
  <si>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</si>
  <si>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</si>
  <si>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</si>
  <si>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</si>
  <si>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</si>
  <si>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</si>
  <si>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</si>
  <si>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</si>
  <si>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</si>
  <si>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</si>
  <si>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</si>
  <si>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</si>
  <si>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</si>
  <si>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</si>
  <si>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</si>
  <si>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</si>
  <si>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</si>
  <si>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</si>
  <si>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</si>
  <si>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</si>
  <si>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</si>
  <si>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</si>
  <si>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</si>
  <si>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</si>
  <si>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</si>
  <si>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</si>
  <si>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</si>
  <si>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</si>
  <si>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</si>
  <si>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</si>
  <si>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</si>
  <si>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</si>
  <si>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</si>
  <si>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</si>
  <si>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</si>
  <si>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</si>
  <si>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</si>
  <si>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</si>
  <si>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</si>
  <si>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</si>
  <si>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</si>
  <si>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</si>
  <si>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</si>
  <si>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</si>
  <si>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</si>
  <si>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</si>
  <si>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</si>
  <si>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</si>
  <si>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</si>
  <si>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</si>
  <si>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</si>
  <si>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</si>
  <si>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</si>
  <si>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</si>
  <si>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</si>
  <si>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</si>
  <si>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</si>
  <si>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</si>
  <si>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</si>
  <si>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</si>
  <si>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</si>
  <si>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</si>
  <si>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</si>
  <si>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</si>
  <si>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</si>
  <si>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</si>
  <si>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</si>
  <si>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</si>
  <si>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</si>
  <si>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</si>
  <si>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</si>
  <si>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</si>
  <si>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</si>
  <si>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</si>
  <si>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</si>
  <si>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</si>
  <si>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</si>
  <si>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</si>
  <si>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</si>
  <si>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</si>
  <si>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</si>
  <si>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</si>
  <si>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</si>
  <si>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</si>
  <si>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</si>
  <si>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</si>
  <si>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</si>
  <si>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</si>
  <si>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</si>
  <si>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</si>
  <si>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</si>
  <si>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</si>
  <si>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</si>
  <si>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</si>
  <si>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</si>
  <si>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</si>
  <si>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</si>
  <si>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</si>
  <si>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</si>
  <si>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</si>
  <si>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</si>
  <si>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</si>
  <si>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</si>
  <si>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</si>
  <si>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</si>
  <si>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</si>
  <si>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</si>
  <si>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</si>
  <si>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</si>
  <si>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</si>
  <si>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</si>
  <si>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</si>
  <si>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</si>
  <si>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</si>
  <si>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</si>
  <si>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</si>
  <si>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</si>
  <si>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</si>
  <si>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</si>
  <si>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</si>
  <si>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</si>
  <si>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</si>
  <si>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</si>
  <si>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</si>
  <si>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</si>
  <si>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</si>
  <si>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</si>
  <si>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</si>
  <si>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</si>
  <si>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</si>
  <si>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</si>
  <si>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</si>
  <si>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</si>
  <si>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</si>
  <si>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</si>
  <si>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</si>
  <si>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</si>
  <si>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</si>
  <si>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</si>
  <si>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</si>
  <si>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</si>
  <si>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</si>
  <si>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</si>
  <si>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</si>
  <si>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</si>
  <si>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</si>
  <si>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</si>
  <si>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</si>
  <si>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</si>
  <si>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</si>
  <si>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</si>
  <si>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</si>
  <si>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</si>
  <si>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</si>
  <si>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</si>
  <si>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</si>
  <si>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</si>
  <si>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</si>
  <si>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</si>
  <si>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</si>
  <si>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</si>
  <si>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</si>
  <si>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</si>
  <si>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</si>
  <si>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</si>
  <si>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</si>
  <si>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</si>
  <si>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</si>
  <si>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</si>
  <si>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</si>
  <si>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</si>
  <si>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</si>
  <si>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</si>
  <si>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</si>
  <si>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</si>
  <si>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</si>
  <si>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</si>
  <si>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</si>
  <si>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</si>
  <si>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</si>
  <si>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</si>
  <si>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</si>
  <si>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</si>
  <si>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</si>
  <si>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</si>
  <si>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</si>
  <si>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</si>
  <si>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</si>
  <si>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</si>
  <si>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</si>
  <si>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</si>
  <si>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</si>
  <si>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</si>
  <si>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</si>
  <si>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</si>
  <si>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</si>
  <si>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</si>
  <si>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</si>
  <si>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</si>
  <si>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</si>
  <si>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</si>
  <si>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</si>
  <si>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</si>
  <si>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</si>
  <si>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</si>
  <si>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</si>
  <si>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</si>
  <si>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</si>
  <si>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</si>
  <si>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</si>
  <si>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</si>
  <si>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</si>
  <si>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</si>
  <si>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</si>
  <si>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</si>
  <si>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</si>
  <si>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</si>
  <si>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</si>
  <si>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</si>
  <si>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</si>
  <si>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</si>
  <si>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</si>
  <si>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</si>
  <si>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</si>
  <si>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</si>
  <si>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</si>
  <si>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</si>
  <si>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</si>
  <si>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</si>
  <si>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</si>
  <si>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</si>
  <si>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</si>
  <si>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</si>
  <si>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</si>
  <si>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</si>
  <si>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</si>
  <si>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</si>
  <si>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</si>
  <si>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</si>
  <si>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</si>
  <si>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</si>
  <si>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</si>
  <si>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</si>
  <si>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</si>
  <si>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</si>
  <si>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</si>
  <si>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</si>
  <si>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</si>
  <si>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</si>
  <si>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</si>
  <si>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</si>
  <si>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</si>
  <si>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</si>
  <si>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</si>
  <si>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</si>
  <si>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</si>
  <si>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</si>
  <si>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</si>
  <si>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</si>
  <si>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</si>
  <si>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</si>
  <si>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</si>
  <si>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</si>
  <si>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</si>
  <si>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</si>
  <si>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</si>
  <si>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</si>
  <si>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</si>
  <si>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</si>
  <si>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</si>
  <si>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</si>
  <si>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</si>
  <si>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</si>
  <si>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</si>
  <si>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</si>
  <si>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</si>
  <si>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</si>
  <si>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</si>
  <si>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</si>
  <si>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</si>
  <si>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</si>
  <si>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</si>
  <si>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</si>
  <si>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</si>
  <si>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</si>
  <si>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</si>
  <si>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</si>
  <si>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</si>
  <si>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</si>
  <si>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</si>
  <si>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</si>
  <si>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</si>
  <si>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</si>
  <si>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</si>
  <si>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</si>
  <si>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</si>
  <si>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</si>
  <si>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</si>
  <si>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</si>
  <si>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</si>
  <si>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</si>
  <si>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</si>
  <si>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</si>
  <si>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</si>
  <si>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</si>
  <si>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</si>
  <si>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</si>
  <si>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</si>
  <si>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</si>
  <si>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</si>
  <si>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</si>
  <si>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</si>
  <si>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</si>
  <si>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</si>
  <si>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</si>
  <si>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</si>
  <si>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</si>
  <si>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</si>
  <si>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</si>
  <si>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</si>
  <si>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</si>
  <si>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</si>
  <si>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</si>
  <si>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</si>
  <si>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</si>
  <si>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</si>
  <si>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</si>
  <si>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</si>
  <si>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</si>
  <si>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</si>
  <si>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</si>
  <si>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</si>
  <si>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</si>
  <si>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</si>
  <si>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</si>
  <si>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</si>
  <si>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</si>
  <si>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</si>
  <si>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</si>
  <si>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</si>
  <si>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</si>
  <si>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</si>
  <si>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</si>
  <si>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</si>
  <si>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</si>
  <si>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</si>
  <si>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</si>
  <si>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</si>
  <si>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</si>
  <si>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</si>
  <si>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</si>
  <si>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</si>
  <si>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</si>
  <si>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</si>
  <si>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</si>
  <si>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</si>
  <si>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</si>
  <si>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</si>
  <si>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</si>
  <si>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</si>
  <si>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</si>
  <si>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</si>
  <si>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</si>
  <si>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</si>
  <si>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</si>
  <si>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</si>
  <si>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</si>
  <si>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</si>
  <si>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</si>
  <si>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</si>
  <si>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</si>
  <si>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</si>
  <si>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</si>
  <si>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</si>
  <si>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</si>
  <si>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</si>
  <si>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</si>
  <si>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</si>
  <si>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</si>
  <si>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</si>
  <si>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</si>
  <si>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</si>
  <si>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</si>
  <si>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</si>
  <si>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</si>
  <si>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</si>
  <si>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</si>
  <si>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</si>
  <si>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</si>
  <si>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</si>
  <si>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</si>
  <si>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</si>
  <si>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</si>
  <si>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</si>
  <si>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</si>
  <si>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</si>
  <si>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</si>
  <si>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</si>
  <si>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</si>
  <si>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</si>
  <si>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</si>
  <si>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</si>
  <si>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</si>
  <si>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</si>
  <si>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</si>
  <si>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</si>
  <si>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</si>
  <si>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</si>
  <si>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</si>
  <si>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</si>
  <si>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</si>
  <si>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</si>
  <si>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</si>
  <si>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</si>
  <si>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</si>
  <si>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</si>
  <si>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</si>
  <si>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</si>
  <si>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</si>
  <si>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</si>
  <si>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</si>
  <si>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</si>
  <si>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</si>
  <si>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</si>
  <si>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</si>
  <si>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</si>
  <si>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</si>
  <si>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</si>
  <si>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</si>
  <si>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</si>
  <si>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</si>
  <si>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</si>
  <si>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</si>
  <si>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</si>
  <si>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</si>
  <si>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</si>
  <si>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</si>
  <si>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</si>
  <si>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</si>
  <si>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</si>
  <si>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</si>
  <si>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</si>
  <si>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</si>
  <si>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</si>
  <si>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</si>
  <si>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</si>
  <si>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</si>
  <si>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</si>
  <si>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</si>
  <si>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</si>
  <si>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</si>
  <si>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</si>
  <si>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</si>
  <si>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</si>
  <si>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</si>
  <si>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</si>
  <si>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</si>
  <si>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</si>
  <si>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</si>
  <si>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</si>
  <si>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</si>
  <si>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</si>
  <si>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</si>
  <si>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</si>
  <si>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</si>
  <si>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</si>
  <si>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</si>
  <si>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</si>
  <si>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</si>
  <si>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</si>
  <si>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</si>
  <si>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</si>
  <si>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</si>
  <si>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</si>
  <si>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</si>
  <si>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</si>
  <si>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</si>
  <si>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</si>
  <si>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</si>
  <si>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</si>
  <si>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</si>
  <si>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</si>
  <si>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</si>
  <si>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</si>
  <si>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</si>
  <si>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</si>
  <si>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</si>
  <si>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</si>
  <si>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</si>
  <si>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</si>
  <si>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</si>
  <si>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</si>
  <si>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</si>
  <si>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</si>
  <si>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</si>
  <si>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</si>
  <si>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</si>
  <si>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</si>
  <si>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</si>
  <si>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</si>
  <si>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</si>
  <si>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</si>
  <si>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</si>
  <si>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</si>
  <si>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</si>
  <si>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</si>
  <si>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</si>
  <si>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</si>
  <si>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</si>
  <si>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</si>
  <si>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</si>
  <si>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</si>
  <si>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</si>
  <si>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</si>
  <si>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</si>
  <si>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</si>
  <si>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</si>
  <si>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</si>
  <si>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</si>
  <si>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</si>
  <si>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</si>
  <si>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</si>
  <si>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</si>
  <si>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</si>
  <si>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</si>
  <si>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</si>
  <si>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</si>
  <si>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</si>
  <si>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</si>
  <si>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</si>
  <si>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</si>
  <si>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</si>
  <si>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</si>
  <si>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</si>
  <si>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</si>
  <si>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</si>
  <si>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</si>
  <si>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</si>
  <si>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</si>
  <si>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</si>
  <si>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</si>
  <si>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</si>
  <si>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</si>
  <si>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</si>
  <si>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</si>
  <si>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</si>
  <si>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</si>
  <si>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</si>
  <si>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</si>
  <si>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</si>
  <si>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</si>
  <si>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</si>
  <si>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</si>
  <si>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</si>
  <si>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</si>
  <si>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</si>
  <si>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</si>
  <si>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</si>
  <si>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</si>
  <si>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</si>
  <si>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</si>
  <si>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</si>
  <si>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</si>
  <si>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</si>
  <si>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</si>
  <si>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</si>
  <si>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</si>
  <si>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</si>
  <si>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</si>
  <si>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</si>
  <si>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</si>
  <si>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</si>
  <si>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</si>
  <si>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</si>
  <si>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</si>
  <si>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</si>
  <si>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</si>
  <si>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</si>
  <si>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</si>
  <si>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</si>
  <si>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</si>
  <si>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</si>
  <si>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</si>
  <si>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</si>
  <si>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</si>
  <si>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</si>
  <si>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</si>
  <si>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</si>
  <si>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</si>
  <si>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</si>
  <si>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</si>
  <si>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</si>
  <si>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</si>
  <si>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</si>
  <si>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</si>
  <si>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</si>
  <si>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</si>
  <si>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</si>
  <si>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</si>
  <si>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</si>
  <si>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</si>
  <si>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</si>
  <si>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</si>
  <si>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</si>
  <si>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</si>
  <si>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</si>
  <si>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</si>
  <si>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</si>
  <si>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</si>
  <si>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</si>
  <si>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</si>
  <si>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</si>
  <si>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</si>
  <si>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</si>
  <si>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</si>
  <si>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</si>
  <si>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</si>
  <si>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</si>
  <si>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</si>
  <si>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</si>
  <si>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</si>
  <si>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</si>
  <si>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</si>
  <si>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</si>
  <si>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</si>
  <si>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</si>
  <si>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</si>
  <si>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</si>
  <si>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</si>
  <si>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</si>
  <si>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</si>
  <si>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</si>
  <si>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</si>
  <si>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</si>
  <si>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</si>
  <si>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</si>
  <si>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</si>
  <si>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</si>
  <si>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</si>
  <si>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</si>
  <si>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</si>
  <si>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</si>
  <si>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</si>
  <si>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</si>
  <si>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</si>
  <si>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</si>
  <si>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</si>
  <si>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</si>
  <si>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</si>
  <si>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</si>
  <si>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</si>
  <si>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</si>
  <si>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</si>
  <si>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</si>
  <si>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</si>
  <si>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</si>
  <si>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</si>
  <si>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</si>
  <si>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</si>
  <si>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</si>
  <si>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</si>
  <si>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</si>
  <si>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</si>
  <si>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</si>
  <si>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</si>
  <si>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</si>
  <si>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</si>
  <si>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</si>
  <si>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</si>
  <si>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</si>
  <si>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</si>
  <si>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</si>
  <si>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</si>
  <si>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</si>
  <si>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</si>
  <si>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</si>
  <si>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</si>
  <si>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</si>
  <si>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</si>
  <si>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</si>
  <si>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</si>
  <si>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</si>
  <si>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</si>
  <si>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</si>
  <si>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</si>
  <si>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</si>
  <si>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</si>
  <si>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</si>
  <si>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</si>
  <si>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</si>
  <si>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</si>
  <si>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</si>
  <si>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</si>
  <si>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</si>
  <si>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</si>
  <si>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</si>
  <si>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</si>
  <si>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</si>
  <si>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</si>
  <si>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</si>
  <si>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</si>
  <si>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</si>
  <si>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</si>
  <si>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</si>
  <si>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</si>
  <si>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</si>
  <si>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</si>
  <si>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</si>
  <si>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</si>
  <si>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</si>
  <si>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</si>
  <si>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</si>
  <si>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</si>
  <si>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</si>
  <si>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</si>
  <si>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</si>
  <si>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</si>
  <si>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</si>
  <si>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</si>
  <si>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</si>
  <si>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</si>
  <si>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</si>
  <si>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</si>
  <si>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</si>
  <si>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</si>
  <si>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</si>
  <si>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</si>
  <si>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</si>
  <si>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</si>
  <si>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</si>
  <si>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</si>
  <si>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</si>
  <si>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</si>
  <si>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</si>
  <si>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</si>
  <si>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</si>
  <si>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</si>
  <si>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</si>
  <si>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</si>
  <si>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</si>
  <si>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</si>
  <si>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</si>
  <si>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</si>
  <si>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</si>
  <si>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</si>
  <si>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</si>
  <si>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</si>
  <si>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</si>
  <si>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</si>
  <si>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</si>
  <si>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</si>
  <si>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</si>
  <si>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</si>
  <si>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</si>
  <si>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</si>
  <si>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</si>
  <si>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</si>
  <si>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</si>
  <si>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</si>
  <si>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</si>
  <si>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</si>
  <si>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</si>
  <si>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</si>
  <si>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</si>
  <si>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</si>
  <si>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</si>
  <si>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</si>
  <si>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</si>
  <si>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</si>
  <si>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</si>
  <si>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</si>
  <si>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</si>
  <si>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</si>
  <si>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</si>
  <si>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</si>
  <si>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</si>
  <si>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</si>
  <si>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</si>
  <si>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</si>
  <si>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</si>
  <si>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</si>
  <si>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</si>
  <si>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</si>
  <si>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</si>
  <si>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</si>
  <si>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</si>
  <si>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</si>
  <si>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</si>
  <si>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</si>
  <si>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</si>
  <si>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</si>
  <si>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</si>
  <si>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</si>
  <si>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</si>
  <si>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</si>
  <si>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</si>
  <si>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</si>
  <si>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</si>
  <si>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</si>
  <si>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</si>
  <si>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</si>
  <si>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</si>
  <si>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</si>
  <si>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</si>
  <si>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</si>
  <si>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</si>
  <si>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</si>
  <si>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</si>
  <si>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</si>
  <si>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</si>
  <si>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</si>
  <si>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</si>
  <si>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</si>
  <si>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</si>
  <si>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</si>
  <si>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</si>
  <si>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</si>
  <si>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</si>
  <si>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</si>
  <si>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</si>
  <si>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</si>
  <si>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</si>
  <si>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</si>
  <si>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</si>
  <si>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</si>
  <si>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</si>
  <si>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</si>
  <si>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</si>
  <si>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</si>
  <si>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</si>
  <si>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</si>
  <si>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</si>
  <si>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</si>
  <si>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</si>
  <si>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</si>
  <si>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</si>
  <si>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</si>
  <si>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</si>
  <si>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</si>
  <si>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</si>
  <si>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</si>
  <si>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</si>
  <si>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</si>
  <si>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</si>
  <si>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</si>
  <si>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</si>
  <si>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</si>
  <si>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</si>
  <si>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</si>
  <si>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</si>
  <si>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</si>
  <si>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</si>
  <si>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</si>
  <si>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</si>
  <si>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</si>
  <si>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</si>
  <si>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</si>
  <si>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</si>
  <si>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</si>
  <si>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</si>
  <si>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</si>
  <si>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</si>
  <si>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</si>
  <si>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</si>
  <si>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</si>
  <si>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</si>
  <si>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</si>
  <si>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</si>
  <si>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</si>
  <si>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</si>
  <si>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</si>
  <si>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</si>
  <si>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</si>
  <si>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</si>
  <si>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</si>
  <si>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</si>
  <si>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</si>
  <si>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</si>
  <si>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</si>
  <si>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</si>
  <si>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</si>
  <si>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</si>
  <si>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</si>
  <si>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</si>
  <si>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</si>
  <si>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</si>
  <si>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</si>
  <si>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</si>
  <si>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</si>
  <si>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</si>
  <si>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</si>
  <si>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</si>
  <si>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</si>
  <si>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</si>
  <si>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</si>
  <si>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</si>
  <si>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</si>
  <si>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</si>
  <si>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</si>
  <si>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</si>
  <si>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</si>
  <si>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</si>
  <si>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</si>
  <si>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</si>
  <si>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</si>
  <si>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</si>
  <si>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</si>
  <si>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</si>
  <si>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</si>
  <si>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</si>
  <si>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</si>
  <si>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</si>
  <si>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</si>
  <si>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</si>
  <si>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</si>
  <si>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</si>
  <si>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</si>
  <si>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</si>
  <si>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</si>
  <si>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</si>
  <si>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</si>
  <si>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</si>
  <si>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</si>
  <si>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</si>
  <si>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</si>
  <si>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</si>
  <si>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</si>
  <si>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</si>
  <si>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</si>
  <si>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</si>
  <si>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</si>
  <si>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</si>
  <si>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</si>
  <si>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</si>
  <si>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</si>
  <si>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</si>
  <si>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</si>
  <si>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</si>
  <si>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</si>
  <si>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</si>
  <si>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</si>
  <si>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</si>
  <si>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</si>
  <si>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</si>
  <si>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</si>
  <si>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</si>
  <si>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</si>
  <si>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</si>
  <si>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</si>
  <si>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</si>
  <si>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</si>
  <si>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</si>
  <si>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</si>
  <si>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</si>
  <si>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</si>
  <si>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</si>
  <si>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</si>
  <si>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</si>
  <si>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</si>
  <si>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</si>
  <si>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</si>
  <si>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</si>
  <si>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</si>
  <si>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</si>
  <si>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</si>
  <si>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</si>
  <si>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</si>
  <si>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</si>
  <si>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</si>
  <si>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</si>
  <si>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</si>
  <si>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</si>
  <si>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</si>
  <si>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</si>
  <si>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</si>
  <si>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</si>
  <si>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</si>
  <si>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</si>
  <si>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</si>
  <si>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</si>
  <si>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</si>
  <si>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</si>
  <si>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</si>
  <si>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</si>
  <si>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</si>
  <si>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</si>
  <si>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</si>
  <si>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</si>
  <si>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</si>
  <si>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</si>
  <si>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</si>
  <si>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</si>
  <si>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</si>
  <si>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</si>
  <si>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</si>
  <si>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</si>
  <si>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</si>
  <si>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</si>
  <si>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</si>
  <si>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</si>
  <si>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</si>
  <si>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</si>
  <si>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</si>
  <si>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</si>
  <si>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</si>
  <si>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</si>
  <si>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</si>
  <si>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</si>
  <si>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</si>
  <si>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</si>
  <si>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</si>
  <si>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</si>
  <si>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</si>
  <si>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</si>
  <si>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</si>
  <si>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</si>
  <si>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</si>
  <si>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</si>
  <si>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</si>
  <si>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</si>
  <si>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</si>
  <si>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</si>
  <si>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</si>
  <si>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</si>
  <si>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</si>
  <si>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</si>
  <si>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</si>
  <si>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</si>
  <si>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</si>
  <si>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</si>
  <si>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</si>
  <si>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</si>
  <si>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</si>
  <si>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</si>
  <si>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</si>
  <si>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</si>
  <si>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</si>
  <si>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</si>
  <si>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</si>
  <si>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</si>
  <si>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</si>
  <si>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</si>
  <si>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</si>
  <si>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</si>
  <si>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</si>
  <si>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</si>
  <si>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</si>
  <si>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</si>
  <si>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</si>
  <si>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</si>
  <si>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</si>
  <si>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</si>
  <si>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</si>
  <si>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</si>
  <si>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</si>
  <si>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</si>
  <si>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</si>
  <si>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</si>
  <si>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</si>
  <si>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</si>
  <si>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</si>
  <si>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</si>
  <si>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</si>
  <si>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</si>
  <si>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</si>
  <si>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</si>
  <si>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</si>
  <si>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</si>
  <si>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</si>
  <si>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</si>
  <si>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</si>
  <si>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</si>
  <si>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</si>
  <si>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</si>
  <si>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</si>
  <si>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</si>
  <si>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</si>
  <si>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</si>
  <si>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</si>
  <si>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</si>
  <si>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</si>
  <si>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</si>
  <si>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</si>
  <si>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</si>
  <si>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</si>
  <si>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</si>
  <si>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</si>
  <si>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</si>
  <si>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</si>
  <si>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</si>
  <si>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</si>
  <si>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</si>
  <si>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</si>
  <si>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</si>
  <si>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</si>
  <si>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</si>
  <si>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</si>
  <si>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</si>
  <si>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</si>
  <si>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</si>
  <si>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</si>
  <si>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</si>
  <si>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</si>
  <si>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</si>
  <si>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</si>
  <si>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</si>
  <si>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</si>
  <si>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</si>
  <si>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</si>
  <si>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</si>
  <si>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</si>
  <si>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</si>
  <si>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</si>
  <si>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</si>
  <si>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</si>
  <si>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</si>
  <si>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</si>
  <si>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</si>
  <si>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</si>
  <si>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</si>
  <si>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</si>
  <si>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</si>
  <si>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</si>
  <si>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</si>
  <si>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</si>
  <si>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</si>
  <si>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</si>
  <si>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</si>
  <si>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</si>
  <si>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</si>
  <si>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</si>
  <si>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</si>
  <si>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</si>
  <si>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</si>
  <si>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</si>
  <si>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</si>
  <si>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</si>
  <si>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</si>
  <si>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</si>
  <si>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</si>
  <si>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</si>
  <si>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</si>
  <si>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</si>
  <si>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</si>
  <si>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</si>
  <si>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</si>
  <si>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</si>
  <si>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</si>
  <si>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</si>
  <si>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</si>
  <si>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</si>
  <si>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</si>
  <si>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</si>
  <si>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</si>
  <si>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</si>
  <si>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</si>
  <si>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</si>
  <si>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</si>
  <si>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</si>
  <si>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</si>
  <si>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</si>
  <si>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</si>
  <si>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</si>
  <si>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</si>
  <si>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</si>
  <si>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</si>
  <si>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</si>
  <si>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</si>
  <si>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</si>
  <si>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</si>
  <si>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</si>
  <si>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</si>
  <si>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</si>
  <si>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</si>
  <si>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</si>
  <si>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</si>
  <si>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</si>
  <si>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</si>
  <si>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</si>
  <si>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</si>
  <si>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</si>
  <si>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</si>
  <si>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</si>
  <si>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</si>
  <si>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</si>
  <si>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</si>
  <si>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</si>
  <si>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</si>
  <si>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</si>
  <si>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</si>
  <si>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</si>
  <si>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</si>
  <si>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</si>
  <si>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</si>
  <si>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</si>
  <si>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</si>
  <si>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</si>
  <si>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</si>
  <si>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</si>
  <si>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</si>
  <si>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</si>
  <si>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</si>
  <si>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</si>
  <si>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</si>
  <si>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</si>
  <si>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</si>
  <si>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</si>
  <si>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</si>
  <si>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</si>
  <si>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</si>
  <si>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</si>
  <si>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</si>
  <si>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</si>
  <si>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</si>
  <si>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</si>
  <si>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</si>
  <si>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</si>
  <si>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</si>
  <si>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</si>
  <si>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</si>
  <si>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</si>
  <si>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</si>
  <si>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</si>
  <si>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</si>
  <si>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</si>
  <si>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</si>
  <si>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</si>
  <si>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</si>
  <si>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</si>
  <si>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</si>
  <si>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</si>
  <si>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</si>
  <si>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</si>
  <si>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</si>
  <si>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</si>
  <si>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</si>
  <si>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</si>
  <si>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</si>
  <si>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</si>
  <si>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</si>
  <si>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</si>
  <si>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</si>
  <si>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</si>
  <si>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</si>
  <si>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</si>
  <si>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</si>
  <si>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</si>
  <si>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</si>
  <si>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</si>
  <si>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</si>
  <si>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</si>
  <si>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</si>
  <si>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</si>
  <si>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</si>
  <si>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</si>
  <si>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</si>
  <si>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</si>
  <si>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</si>
  <si>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</si>
  <si>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</si>
  <si>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</si>
  <si>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</si>
  <si>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</si>
  <si>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</si>
  <si>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</si>
  <si>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</si>
  <si>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</si>
  <si>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</si>
  <si>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</si>
  <si>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</si>
  <si>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</si>
  <si>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</si>
  <si>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</si>
  <si>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</si>
  <si>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</si>
  <si>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</si>
  <si>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</si>
  <si>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</si>
  <si>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</si>
  <si>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</si>
  <si>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</si>
  <si>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</si>
  <si>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</si>
  <si>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</si>
  <si>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</si>
  <si>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</si>
  <si>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</si>
  <si>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</si>
  <si>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</si>
  <si>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</si>
  <si>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</si>
  <si>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</si>
  <si>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</si>
  <si>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</si>
  <si>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</si>
  <si>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</si>
  <si>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</si>
  <si>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</si>
  <si>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</si>
  <si>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</si>
  <si>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</si>
  <si>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</si>
  <si>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</si>
  <si>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</si>
  <si>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</si>
  <si>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</si>
  <si>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</si>
  <si>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</si>
  <si>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</si>
  <si>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</si>
  <si>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</si>
  <si>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</si>
  <si>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</si>
  <si>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</si>
  <si>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</si>
  <si>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</si>
  <si>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</si>
  <si>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</si>
  <si>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</si>
  <si>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</si>
  <si>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</si>
  <si>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</si>
  <si>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</si>
  <si>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</si>
  <si>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</si>
  <si>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</si>
  <si>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</si>
  <si>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</si>
  <si>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</si>
  <si>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</si>
  <si>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</si>
  <si>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</si>
  <si>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</si>
  <si>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</si>
  <si>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</si>
  <si>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</si>
  <si>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</si>
  <si>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</si>
  <si>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</si>
  <si>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</si>
  <si>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</si>
  <si>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</si>
  <si>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</si>
  <si>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</si>
  <si>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</si>
  <si>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</si>
  <si>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</si>
  <si>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</si>
  <si>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</si>
  <si>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</si>
  <si>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</si>
  <si>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</si>
  <si>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</si>
  <si>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</si>
  <si>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</si>
  <si>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</si>
  <si>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</si>
  <si>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</si>
  <si>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</si>
  <si>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</si>
  <si>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</si>
  <si>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</si>
  <si>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</si>
  <si>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</si>
  <si>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</si>
  <si>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</si>
  <si>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</si>
  <si>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</si>
  <si>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</si>
  <si>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</si>
  <si>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</si>
  <si>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</si>
  <si>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</si>
  <si>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</si>
  <si>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</si>
  <si>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</si>
  <si>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</si>
  <si>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</si>
  <si>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</si>
  <si>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</si>
  <si>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</si>
  <si>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</si>
  <si>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</si>
  <si>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</si>
  <si>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</si>
  <si>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</si>
  <si>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</si>
  <si>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</si>
  <si>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</si>
  <si>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</si>
  <si>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</si>
  <si>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</si>
  <si>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</si>
  <si>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</si>
  <si>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</si>
  <si>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</si>
  <si>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</si>
  <si>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</si>
  <si>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</si>
  <si>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</si>
  <si>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</si>
  <si>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</si>
  <si>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</si>
  <si>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</si>
  <si>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</si>
  <si>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</si>
  <si>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</si>
  <si>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</si>
  <si>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</si>
  <si>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</si>
  <si>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</si>
  <si>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</si>
  <si>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</si>
  <si>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</si>
  <si>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</si>
  <si>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</si>
  <si>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</si>
  <si>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</si>
  <si>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</si>
  <si>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</si>
  <si>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</si>
  <si>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</si>
  <si>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</si>
  <si>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</si>
  <si>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</si>
  <si>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</si>
  <si>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</si>
  <si>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</si>
  <si>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</si>
  <si>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</si>
  <si>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</si>
  <si>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</si>
  <si>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</si>
  <si>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</si>
  <si>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</si>
  <si>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</si>
  <si>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</si>
  <si>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</si>
  <si>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</si>
  <si>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</si>
  <si>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</si>
  <si>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</si>
  <si>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</si>
  <si>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</si>
  <si>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</si>
  <si>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</si>
  <si>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</si>
  <si>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</si>
  <si>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</si>
  <si>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</si>
  <si>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</si>
  <si>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</si>
  <si>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</si>
  <si>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</si>
  <si>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</si>
  <si>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</si>
  <si>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</si>
  <si>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</si>
  <si>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</si>
  <si>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</si>
  <si>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</si>
  <si>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</si>
  <si>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</si>
  <si>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</si>
  <si>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</si>
  <si>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</si>
  <si>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</si>
  <si>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</si>
  <si>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</si>
  <si>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</si>
  <si>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</si>
  <si>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</si>
  <si>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</si>
  <si>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</si>
  <si>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</si>
  <si>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</si>
  <si>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</si>
  <si>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</si>
  <si>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</si>
  <si>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</si>
  <si>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</si>
  <si>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</si>
  <si>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</si>
  <si>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</si>
  <si>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</si>
  <si>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</si>
  <si>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</si>
  <si>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</si>
  <si>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</si>
  <si>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</si>
  <si>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</si>
  <si>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</si>
  <si>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</si>
  <si>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</si>
  <si>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</si>
  <si>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</si>
  <si>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</si>
  <si>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</si>
  <si>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</si>
  <si>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</si>
  <si>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</si>
  <si>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</si>
  <si>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</si>
  <si>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</si>
  <si>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</si>
  <si>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</si>
  <si>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</si>
  <si>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</si>
  <si>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</si>
  <si>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</si>
  <si>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</si>
  <si>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</si>
  <si>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</si>
  <si>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</si>
  <si>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</si>
  <si>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</si>
  <si>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</si>
  <si>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</si>
  <si>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</si>
  <si>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</si>
  <si>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</si>
  <si>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</si>
  <si>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</si>
  <si>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</si>
  <si>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</si>
  <si>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</si>
  <si>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</si>
  <si>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</si>
  <si>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</si>
  <si>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</si>
  <si>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</si>
  <si>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</si>
  <si>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</si>
  <si>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</si>
  <si>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</si>
  <si>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</si>
  <si>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</si>
  <si>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</si>
  <si>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</si>
  <si>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</si>
  <si>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</si>
  <si>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</si>
  <si>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</si>
  <si>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</si>
  <si>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</si>
  <si>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</si>
  <si>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</si>
  <si>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</si>
  <si>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</si>
  <si>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</si>
  <si>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</si>
  <si>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</si>
  <si>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</si>
  <si>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</si>
  <si>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</si>
  <si>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</si>
  <si>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</si>
  <si>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</si>
  <si>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</si>
  <si>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</si>
  <si>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</si>
  <si>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</si>
  <si>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</si>
  <si>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</si>
  <si>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</si>
  <si>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</si>
  <si>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</si>
  <si>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</si>
  <si>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</si>
  <si>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</si>
  <si>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</si>
  <si>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</si>
  <si>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</si>
  <si>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</si>
  <si>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</si>
  <si>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</si>
  <si>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</si>
  <si>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</si>
  <si>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</si>
  <si>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</si>
  <si>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</si>
  <si>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</si>
  <si>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</si>
  <si>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</si>
  <si>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</si>
  <si>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</si>
  <si>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</si>
  <si>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</si>
  <si>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</si>
  <si>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</si>
  <si>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</si>
  <si>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</si>
  <si>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</si>
  <si>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</si>
  <si>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</si>
  <si>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</si>
  <si>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</si>
  <si>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</si>
  <si>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</si>
  <si>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</si>
  <si>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</si>
  <si>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</si>
  <si>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</si>
  <si>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</si>
  <si>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</si>
  <si>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</si>
  <si>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</si>
  <si>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</si>
  <si>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</si>
  <si>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</si>
  <si>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</si>
  <si>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</si>
  <si>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</si>
  <si>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</si>
  <si>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</si>
  <si>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</si>
  <si>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</si>
  <si>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</si>
  <si>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</si>
  <si>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</si>
  <si>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</si>
  <si>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</si>
  <si>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</si>
  <si>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</si>
  <si>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</si>
  <si>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</si>
  <si>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</si>
  <si>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</si>
  <si>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</si>
  <si>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</si>
  <si>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</si>
  <si>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</si>
  <si>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</si>
  <si>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</si>
  <si>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</si>
  <si>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</si>
  <si>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</si>
  <si>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</si>
  <si>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</si>
  <si>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</si>
  <si>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</si>
  <si>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</si>
  <si>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</si>
  <si>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</si>
  <si>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</si>
  <si>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</si>
  <si>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</si>
  <si>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</si>
  <si>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</si>
  <si>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</si>
  <si>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</si>
  <si>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</si>
  <si>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</si>
  <si>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</si>
  <si>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</si>
  <si>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</si>
  <si>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</si>
  <si>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</si>
  <si>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</si>
  <si>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</si>
  <si>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</si>
  <si>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</si>
  <si>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</si>
  <si>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</si>
  <si>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</si>
  <si>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</si>
  <si>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</si>
  <si>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</si>
  <si>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</si>
  <si>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</si>
  <si>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</si>
  <si>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</si>
  <si>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</si>
  <si>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</si>
  <si>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</si>
  <si>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</si>
  <si>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</si>
  <si>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</si>
  <si>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</si>
  <si>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</si>
  <si>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</si>
  <si>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</si>
  <si>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</si>
  <si>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</si>
  <si>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</si>
  <si>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</si>
  <si>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</si>
  <si>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</si>
  <si>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</si>
  <si>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</si>
  <si>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</si>
  <si>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</si>
  <si>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</si>
  <si>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</si>
  <si>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</si>
  <si>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</si>
  <si>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</si>
  <si>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</si>
  <si>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</si>
  <si>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</si>
  <si>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</si>
  <si>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</si>
  <si>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</si>
  <si>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</si>
  <si>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</si>
  <si>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</si>
  <si>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</si>
  <si>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</si>
  <si>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</si>
  <si>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</si>
  <si>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</si>
  <si>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</si>
  <si>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</si>
  <si>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</si>
  <si>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</si>
  <si>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</si>
  <si>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</si>
  <si>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</si>
  <si>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</si>
  <si>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</si>
  <si>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</si>
  <si>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</si>
  <si>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</si>
  <si>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</si>
  <si>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</si>
  <si>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</si>
  <si>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</si>
  <si>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</si>
  <si>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</si>
  <si>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</si>
  <si>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</si>
  <si>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</si>
  <si>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</si>
  <si>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</si>
  <si>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</si>
  <si>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</si>
  <si>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</si>
  <si>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</si>
  <si>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</si>
  <si>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</si>
  <si>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</si>
  <si>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</si>
  <si>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</si>
  <si>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</si>
  <si>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</si>
  <si>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</si>
  <si>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</si>
  <si>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</si>
  <si>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</si>
  <si>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</si>
  <si>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</si>
  <si>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</si>
  <si>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</si>
  <si>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</si>
  <si>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</si>
  <si>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</si>
  <si>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</si>
  <si>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</si>
  <si>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</si>
  <si>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</si>
  <si>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</si>
  <si>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</si>
  <si>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</si>
  <si>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</si>
  <si>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</si>
  <si>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</si>
  <si>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</si>
  <si>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</si>
  <si>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</si>
  <si>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</si>
  <si>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</si>
  <si>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</si>
  <si>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</si>
  <si>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</si>
  <si>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</si>
  <si>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</si>
  <si>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</si>
  <si>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</si>
  <si>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</si>
  <si>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</si>
  <si>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</si>
  <si>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</si>
  <si>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</si>
  <si>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</si>
  <si>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</si>
  <si>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</si>
  <si>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</si>
  <si>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</si>
  <si>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</si>
  <si>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</si>
  <si>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</si>
  <si>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</si>
  <si>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</si>
  <si>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</si>
  <si>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</si>
  <si>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</si>
  <si>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</si>
  <si>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</si>
  <si>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</si>
  <si>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</si>
  <si>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</si>
  <si>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</si>
  <si>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</si>
  <si>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</si>
  <si>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</si>
  <si>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</si>
  <si>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</si>
  <si>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</si>
  <si>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</si>
  <si>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</si>
  <si>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</si>
  <si>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</si>
  <si>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</si>
  <si>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</si>
  <si>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</si>
  <si>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</si>
  <si>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</si>
  <si>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</si>
  <si>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</si>
  <si>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</si>
  <si>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</si>
  <si>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</si>
  <si>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</si>
  <si>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</si>
  <si>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</si>
  <si>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</si>
  <si>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</si>
  <si>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</si>
  <si>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</si>
  <si>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</si>
  <si>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</si>
  <si>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</si>
  <si>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</si>
  <si>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</si>
  <si>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</si>
  <si>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</si>
  <si>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</si>
  <si>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</si>
  <si>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</si>
  <si>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</si>
  <si>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</si>
  <si>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</si>
  <si>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</si>
  <si>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</si>
  <si>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</si>
  <si>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</si>
  <si>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</si>
  <si>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</si>
  <si>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</si>
  <si>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</si>
  <si>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</si>
  <si>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</si>
  <si>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</si>
  <si>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</si>
  <si>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</si>
  <si>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</si>
  <si>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</si>
  <si>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</si>
  <si>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</si>
  <si>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</si>
  <si>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</si>
  <si>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</si>
  <si>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</si>
  <si>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</si>
  <si>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</si>
  <si>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</si>
  <si>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</si>
  <si>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</si>
  <si>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</si>
  <si>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</si>
  <si>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</si>
  <si>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</si>
  <si>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</si>
  <si>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</si>
  <si>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</si>
  <si>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</si>
  <si>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</si>
  <si>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</si>
  <si>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</si>
  <si>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</si>
  <si>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</si>
  <si>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</si>
  <si>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</si>
  <si>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</si>
  <si>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</si>
  <si>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</si>
  <si>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</si>
  <si>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</si>
  <si>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</si>
  <si>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</si>
  <si>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</si>
  <si>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</si>
  <si>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</si>
  <si>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</si>
  <si>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</si>
  <si>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</si>
  <si>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</si>
  <si>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</si>
  <si>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</si>
  <si>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</si>
  <si>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</si>
  <si>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</si>
  <si>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</si>
  <si>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</si>
  <si>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</si>
  <si>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</si>
  <si>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</si>
  <si>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</si>
  <si>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</si>
  <si>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</si>
  <si>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</si>
  <si>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</si>
  <si>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</si>
  <si>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</si>
  <si>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</si>
  <si>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</si>
  <si>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</si>
  <si>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</si>
  <si>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</si>
  <si>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</si>
  <si>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</si>
  <si>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</si>
  <si>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</si>
  <si>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</si>
  <si>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</si>
  <si>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</si>
  <si>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</si>
  <si>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</si>
  <si>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</si>
  <si>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</si>
  <si>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</si>
  <si>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</si>
  <si>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</si>
  <si>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</si>
  <si>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</si>
  <si>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</si>
  <si>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</si>
  <si>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</si>
  <si>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</si>
  <si>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</si>
  <si>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</si>
  <si>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</si>
  <si>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</si>
  <si>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</si>
  <si>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</si>
  <si>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</si>
  <si>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</si>
  <si>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</si>
  <si>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</si>
  <si>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</si>
  <si>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</si>
  <si>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</si>
  <si>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</si>
  <si>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</si>
  <si>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</si>
  <si>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</si>
  <si>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</si>
  <si>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</si>
  <si>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</si>
  <si>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</si>
  <si>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</si>
  <si>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</si>
  <si>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</si>
  <si>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</si>
  <si>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</si>
  <si>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</si>
  <si>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</si>
  <si>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</si>
  <si>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</si>
  <si>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</si>
  <si>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</si>
  <si>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</si>
  <si>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</si>
  <si>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</si>
  <si>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</si>
  <si>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</si>
  <si>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</si>
  <si>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</si>
  <si>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</si>
  <si>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</si>
  <si>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</si>
  <si>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</si>
  <si>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</si>
  <si>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</si>
  <si>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</si>
  <si>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</si>
  <si>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</si>
  <si>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</si>
  <si>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</si>
  <si>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</si>
  <si>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</si>
  <si>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</si>
  <si>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</si>
  <si>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</si>
  <si>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</si>
  <si>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</si>
  <si>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</si>
  <si>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</si>
  <si>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</si>
  <si>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</si>
  <si>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</si>
  <si>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</si>
  <si>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</si>
  <si>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</si>
  <si>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</si>
  <si>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</si>
  <si>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</si>
  <si>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</si>
  <si>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</si>
  <si>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</si>
  <si>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</si>
  <si>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</si>
  <si>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</si>
  <si>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</si>
  <si>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</si>
  <si>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</si>
  <si>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</si>
  <si>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</si>
  <si>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</si>
  <si>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</si>
  <si>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</si>
  <si>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</si>
  <si>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</si>
  <si>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</si>
  <si>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</si>
  <si>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</si>
  <si>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</si>
  <si>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</si>
  <si>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</si>
  <si>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</si>
  <si>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</si>
  <si>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</si>
  <si>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</si>
  <si>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</si>
  <si>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</si>
  <si>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</si>
  <si>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</si>
  <si>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</si>
  <si>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</si>
  <si>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</si>
  <si>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</si>
  <si>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</si>
  <si>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</si>
  <si>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</si>
  <si>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</si>
  <si>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</si>
  <si>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</si>
  <si>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</si>
  <si>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</si>
  <si>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</si>
  <si>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</si>
  <si>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</si>
  <si>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</si>
  <si>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</si>
  <si>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</si>
  <si>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</si>
  <si>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</si>
  <si>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</si>
  <si>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</si>
  <si>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</si>
  <si>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</si>
  <si>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</si>
  <si>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</si>
  <si>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</si>
  <si>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</si>
  <si>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</si>
  <si>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</si>
  <si>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</si>
  <si>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</si>
  <si>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</si>
  <si>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</si>
  <si>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</si>
  <si>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</si>
  <si>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</si>
  <si>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</si>
  <si>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</si>
  <si>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</si>
  <si>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</si>
  <si>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</si>
  <si>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</si>
  <si>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</si>
  <si>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</si>
  <si>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</si>
  <si>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</si>
  <si>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</si>
  <si>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</si>
  <si>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</si>
  <si>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</si>
  <si>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</si>
  <si>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</si>
  <si>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</si>
  <si>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</si>
  <si>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</si>
  <si>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</si>
  <si>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</si>
  <si>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</si>
  <si>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</si>
  <si>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</si>
  <si>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</si>
  <si>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</si>
  <si>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</si>
  <si>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</si>
  <si>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</si>
  <si>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</si>
  <si>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</si>
  <si>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</si>
  <si>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</si>
  <si>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</si>
  <si>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</si>
  <si>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</si>
  <si>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</si>
  <si>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</si>
  <si>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</si>
  <si>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</si>
  <si>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</si>
  <si>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</si>
  <si>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</si>
  <si>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</si>
  <si>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</si>
  <si>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</si>
  <si>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</si>
  <si>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</si>
  <si>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</si>
  <si>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</si>
  <si>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</si>
  <si>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</si>
  <si>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</si>
  <si>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</si>
  <si>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</si>
  <si>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</si>
  <si>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</si>
  <si>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</si>
  <si>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</si>
  <si>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</si>
  <si>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</si>
  <si>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</si>
  <si>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</si>
  <si>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</si>
  <si>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</si>
  <si>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</si>
  <si>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</si>
  <si>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</si>
  <si>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</si>
  <si>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</si>
  <si>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</si>
  <si>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</si>
  <si>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</si>
  <si>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</si>
  <si>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</si>
  <si>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</si>
  <si>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</si>
  <si>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</si>
  <si>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</si>
  <si>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</si>
  <si>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</si>
  <si>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</si>
  <si>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</si>
  <si>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</si>
  <si>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</si>
  <si>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</si>
  <si>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</si>
  <si>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</si>
  <si>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</si>
  <si>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</si>
  <si>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</si>
  <si>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</si>
  <si>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</si>
  <si>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</si>
  <si>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</si>
  <si>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</si>
  <si>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</si>
  <si>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</si>
  <si>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</si>
  <si>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</si>
  <si>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</si>
  <si>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</si>
  <si>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</si>
  <si>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</si>
  <si>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</si>
  <si>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</si>
  <si>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</si>
  <si>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</si>
  <si>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</si>
  <si>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</si>
  <si>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</si>
  <si>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</si>
  <si>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</si>
  <si>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</si>
  <si>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</si>
  <si>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</si>
  <si>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</si>
  <si>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</si>
  <si>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</si>
  <si>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</si>
  <si>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</si>
  <si>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</si>
  <si>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</si>
  <si>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</si>
  <si>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</si>
  <si>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</si>
  <si>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</si>
  <si>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</si>
  <si>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</si>
  <si>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</si>
  <si>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</si>
  <si>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</si>
  <si>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</si>
  <si>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</si>
  <si>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</si>
  <si>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</si>
  <si>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</si>
  <si>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</si>
  <si>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</si>
  <si>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</si>
  <si>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</si>
  <si>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</si>
  <si>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</si>
  <si>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</si>
  <si>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</si>
  <si>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</si>
  <si>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</si>
  <si>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</si>
  <si>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</si>
  <si>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</si>
  <si>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</si>
  <si>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</si>
  <si>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</si>
  <si>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</si>
  <si>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</si>
  <si>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</si>
  <si>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</si>
  <si>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</si>
  <si>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</si>
  <si>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</si>
  <si>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</si>
  <si>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</si>
  <si>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</si>
  <si>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</si>
  <si>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</si>
  <si>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</si>
  <si>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</si>
  <si>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</si>
  <si>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</si>
  <si>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</si>
  <si>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</si>
  <si>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</si>
  <si>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</si>
  <si>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</si>
  <si>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</si>
  <si>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</si>
  <si>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</si>
  <si>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</si>
  <si>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</si>
  <si>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</si>
  <si>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</si>
  <si>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</si>
  <si>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</si>
  <si>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</si>
  <si>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</si>
  <si>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</si>
  <si>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</si>
  <si>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</si>
  <si>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</si>
  <si>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</si>
  <si>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</si>
  <si>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</si>
  <si>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</si>
  <si>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</si>
  <si>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</si>
  <si>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</si>
  <si>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</si>
  <si>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</si>
  <si>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</si>
  <si>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</si>
  <si>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</si>
  <si>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</si>
  <si>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</si>
  <si>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</si>
  <si>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</si>
  <si>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</si>
  <si>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</si>
  <si>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</si>
  <si>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</si>
  <si>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</si>
  <si>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</si>
  <si>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</si>
  <si>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</si>
  <si>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</si>
  <si>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</si>
  <si>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</si>
  <si>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</si>
  <si>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</si>
  <si>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</si>
  <si>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</si>
  <si>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</si>
  <si>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</si>
  <si>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</si>
  <si>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</si>
  <si>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</si>
  <si>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</si>
  <si>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</si>
  <si>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</si>
  <si>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</si>
  <si>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</si>
  <si>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</si>
  <si>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</si>
  <si>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</si>
  <si>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</si>
  <si>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</si>
  <si>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</si>
  <si>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</si>
  <si>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</si>
  <si>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</si>
  <si>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</si>
  <si>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</si>
  <si>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</si>
  <si>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</si>
  <si>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</si>
  <si>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</si>
  <si>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</si>
  <si>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</si>
  <si>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</si>
  <si>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</si>
  <si>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</si>
  <si>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</si>
  <si>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</si>
  <si>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</si>
  <si>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</si>
  <si>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</si>
  <si>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</si>
  <si>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</si>
  <si>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</si>
  <si>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</si>
  <si>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</si>
  <si>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</si>
  <si>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</si>
  <si>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</si>
  <si>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</si>
  <si>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</si>
  <si>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</si>
  <si>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</si>
  <si>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</si>
  <si>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</si>
  <si>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</si>
  <si>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</si>
  <si>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</si>
  <si>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</si>
  <si>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</si>
  <si>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</si>
  <si>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</si>
  <si>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</si>
  <si>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</si>
  <si>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</si>
  <si>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</si>
  <si>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</si>
  <si>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</si>
  <si>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</si>
  <si>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</si>
  <si>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</si>
  <si>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</si>
  <si>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</si>
  <si>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</si>
  <si>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</si>
  <si>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</si>
  <si>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</si>
  <si>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</si>
  <si>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</si>
  <si>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</si>
  <si>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</si>
  <si>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</si>
  <si>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</si>
  <si>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</si>
  <si>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</si>
  <si>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</si>
  <si>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</si>
  <si>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</si>
  <si>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</si>
  <si>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</si>
  <si>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</si>
  <si>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</si>
  <si>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</si>
  <si>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</si>
  <si>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</si>
  <si>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</si>
  <si>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</si>
  <si>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</si>
  <si>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</si>
  <si>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</si>
  <si>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</si>
  <si>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</si>
  <si>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</si>
  <si>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</si>
  <si>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</si>
  <si>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</si>
  <si>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</si>
  <si>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</si>
  <si>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</si>
  <si>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</si>
  <si>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</si>
  <si>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</si>
  <si>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</si>
  <si>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</si>
  <si>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</si>
  <si>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</si>
  <si>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</si>
  <si>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</si>
  <si>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</si>
  <si>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</si>
  <si>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</si>
  <si>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</si>
  <si>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</si>
  <si>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</si>
  <si>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</si>
  <si>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</si>
  <si>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</si>
  <si>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</si>
  <si>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</si>
  <si>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</si>
  <si>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</si>
  <si>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</si>
  <si>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</si>
  <si>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</si>
  <si>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</si>
  <si>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</si>
  <si>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</si>
  <si>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</si>
  <si>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</si>
  <si>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</si>
  <si>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</si>
  <si>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</si>
  <si>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</si>
  <si>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</si>
  <si>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</si>
  <si>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</si>
  <si>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</si>
  <si>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</si>
  <si>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</si>
  <si>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</si>
  <si>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</si>
  <si>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</si>
  <si>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</si>
  <si>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</si>
  <si>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</si>
  <si>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</si>
  <si>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</si>
  <si>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</si>
  <si>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</si>
  <si>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</si>
  <si>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</si>
  <si>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</si>
  <si>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</si>
  <si>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</si>
  <si>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</si>
  <si>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</si>
  <si>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</si>
  <si>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</si>
  <si>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</si>
  <si>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</si>
  <si>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</si>
  <si>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</si>
  <si>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</si>
  <si>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</si>
  <si>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</si>
  <si>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</si>
  <si>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</si>
  <si>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</si>
  <si>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</si>
  <si>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</si>
  <si>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</si>
  <si>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</si>
  <si>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</si>
  <si>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</si>
  <si>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</si>
  <si>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</si>
  <si>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</si>
  <si>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</si>
  <si>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</si>
  <si>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</si>
  <si>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</si>
  <si>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</si>
  <si>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</si>
  <si>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</si>
  <si>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</si>
  <si>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</si>
  <si>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</si>
  <si>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</si>
  <si>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</si>
  <si>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</si>
  <si>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</si>
  <si>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</si>
  <si>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</si>
  <si>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</si>
  <si>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</si>
  <si>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</si>
  <si>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</si>
  <si>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</si>
  <si>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</si>
  <si>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</si>
  <si>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</si>
  <si>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</si>
  <si>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</si>
  <si>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</si>
  <si>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</si>
  <si>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</si>
  <si>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</si>
  <si>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</si>
  <si>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</si>
  <si>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</si>
  <si>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</si>
  <si>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</si>
  <si>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</si>
  <si>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</si>
  <si>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</si>
  <si>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</si>
  <si>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</si>
  <si>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</si>
  <si>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</si>
  <si>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</si>
  <si>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</si>
  <si>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</si>
  <si>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</si>
  <si>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</si>
  <si>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</si>
  <si>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</si>
  <si>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</si>
  <si>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</si>
  <si>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</si>
  <si>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</si>
  <si>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</si>
  <si>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</si>
  <si>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</si>
  <si>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</si>
  <si>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</si>
  <si>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</si>
  <si>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</si>
  <si>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</si>
  <si>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</si>
  <si>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</si>
  <si>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</si>
  <si>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</si>
  <si>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</si>
  <si>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</si>
  <si>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</si>
  <si>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</si>
  <si>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</si>
  <si>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</si>
  <si>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</si>
  <si>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</si>
  <si>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</si>
  <si>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</si>
  <si>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</si>
  <si>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</si>
  <si>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</si>
  <si>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</si>
  <si>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</si>
  <si>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</si>
  <si>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</si>
  <si>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</si>
  <si>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</si>
  <si>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</si>
  <si>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</si>
  <si>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</si>
  <si>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</si>
  <si>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</si>
  <si>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</si>
  <si>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</si>
  <si>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</si>
  <si>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</si>
  <si>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</si>
  <si>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</si>
  <si>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</si>
  <si>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</si>
  <si>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</si>
  <si>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</si>
  <si>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</si>
  <si>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</si>
  <si>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</si>
  <si>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</si>
  <si>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</si>
  <si>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</si>
  <si>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</si>
  <si>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</si>
  <si>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</si>
  <si>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</si>
  <si>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</si>
  <si>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</si>
  <si>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</si>
  <si>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</si>
  <si>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</si>
  <si>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</si>
  <si>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</si>
  <si>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</si>
  <si>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</si>
  <si>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</si>
  <si>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</si>
  <si>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</si>
  <si>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</si>
  <si>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</si>
  <si>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</si>
  <si>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</si>
  <si>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</si>
  <si>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</si>
  <si>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</si>
  <si>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</si>
  <si>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</si>
  <si>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</si>
  <si>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</si>
  <si>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</si>
  <si>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</si>
  <si>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</si>
  <si>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</si>
  <si>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</si>
  <si>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</si>
  <si>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</si>
  <si>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</si>
  <si>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</si>
  <si>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</si>
  <si>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</si>
  <si>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</si>
  <si>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</si>
  <si>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</si>
  <si>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</si>
  <si>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</si>
  <si>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</si>
  <si>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</si>
  <si>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</si>
  <si>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</si>
  <si>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</si>
  <si>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</si>
  <si>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</si>
  <si>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</si>
  <si>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</si>
  <si>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</si>
  <si>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</si>
  <si>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</si>
  <si>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</si>
  <si>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</si>
  <si>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</si>
  <si>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</si>
  <si>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</si>
  <si>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</si>
  <si>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</si>
  <si>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</si>
  <si>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</si>
  <si>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</si>
  <si>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</si>
  <si>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</si>
  <si>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</si>
  <si>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</si>
  <si>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</si>
  <si>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</si>
  <si>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</si>
  <si>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</si>
  <si>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</si>
  <si>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</si>
  <si>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</si>
  <si>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</si>
  <si>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</si>
  <si>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</si>
  <si>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</si>
  <si>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</si>
  <si>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</si>
  <si>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</si>
  <si>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</si>
  <si>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</si>
  <si>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</si>
  <si>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</si>
  <si>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</si>
  <si>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</si>
  <si>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</si>
  <si>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</si>
  <si>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</si>
  <si>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</si>
  <si>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</si>
  <si>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</si>
  <si>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</si>
  <si>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</si>
  <si>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</si>
  <si>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</si>
  <si>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</si>
  <si>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</si>
  <si>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</si>
  <si>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</si>
  <si>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</si>
  <si>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</si>
  <si>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</si>
  <si>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</si>
  <si>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</si>
  <si>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</si>
  <si>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</si>
  <si>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</si>
  <si>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</si>
  <si>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</si>
  <si>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</si>
  <si>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</si>
  <si>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</si>
  <si>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</si>
  <si>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</si>
  <si>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</si>
  <si>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</si>
  <si>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</si>
  <si>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</si>
  <si>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</si>
  <si>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</si>
  <si>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</si>
  <si>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</si>
  <si>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</si>
  <si>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</si>
  <si>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</si>
  <si>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</si>
  <si>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</si>
  <si>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</si>
  <si>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</si>
  <si>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</si>
  <si>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</si>
  <si>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</si>
  <si>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</si>
  <si>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</si>
  <si>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</si>
  <si>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</si>
  <si>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</si>
  <si>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</si>
  <si>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</si>
  <si>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</si>
  <si>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</si>
  <si>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</si>
  <si>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</si>
  <si>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</si>
  <si>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</si>
  <si>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</si>
  <si>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</si>
  <si>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</si>
  <si>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</si>
  <si>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</si>
  <si>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</si>
  <si>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</si>
  <si>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</si>
  <si>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</si>
  <si>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</si>
  <si>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</si>
  <si>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</si>
  <si>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</si>
  <si>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</si>
  <si>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</si>
  <si>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</si>
  <si>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</si>
  <si>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</si>
  <si>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</si>
  <si>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</si>
  <si>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</si>
  <si>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</si>
  <si>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</si>
  <si>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</si>
  <si>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</si>
  <si>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</si>
  <si>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</si>
  <si>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</si>
  <si>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</si>
  <si>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</si>
  <si>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</si>
  <si>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</si>
  <si>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</si>
  <si>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</si>
  <si>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</si>
  <si>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</si>
  <si>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</si>
  <si>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</si>
  <si>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</si>
  <si>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</si>
  <si>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</si>
  <si>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</si>
  <si>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</si>
  <si>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</si>
  <si>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</si>
  <si>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</si>
  <si>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</si>
  <si>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</si>
  <si>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</si>
  <si>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</si>
  <si>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</si>
  <si>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</si>
  <si>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</si>
  <si>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</si>
  <si>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</si>
  <si>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</si>
  <si>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</si>
  <si>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</si>
  <si>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</si>
  <si>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</si>
  <si>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</si>
  <si>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</si>
  <si>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</si>
  <si>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</si>
  <si>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</si>
  <si>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</si>
  <si>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</si>
  <si>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</si>
  <si>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</si>
  <si>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</si>
  <si>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</si>
  <si>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</si>
  <si>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</si>
  <si>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</si>
  <si>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</si>
  <si>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</si>
  <si>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</si>
  <si>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</si>
  <si>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</si>
  <si>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</si>
  <si>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</si>
  <si>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</si>
  <si>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</si>
  <si>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</si>
  <si>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</si>
  <si>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</si>
  <si>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</si>
  <si>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</si>
  <si>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</si>
  <si>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</si>
  <si>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</si>
  <si>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</si>
  <si>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</si>
  <si>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</si>
  <si>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</si>
  <si>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</si>
  <si>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</si>
  <si>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</si>
  <si>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</si>
  <si>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</si>
  <si>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</si>
  <si>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</si>
  <si>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</si>
  <si>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</si>
  <si>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</si>
  <si>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</si>
  <si>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</si>
  <si>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</si>
  <si>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</si>
  <si>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</si>
  <si>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</si>
  <si>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</si>
  <si>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</si>
  <si>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</si>
  <si>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</si>
  <si>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</si>
  <si>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</si>
  <si>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</si>
  <si>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</si>
  <si>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</si>
  <si>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</si>
  <si>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</si>
  <si>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</si>
  <si>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</si>
  <si>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</si>
  <si>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</si>
  <si>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</si>
  <si>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</si>
  <si>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</si>
  <si>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</si>
  <si>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</si>
  <si>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</si>
  <si>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</si>
  <si>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</si>
  <si>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</si>
  <si>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</si>
  <si>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</si>
  <si>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</si>
  <si>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</si>
  <si>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</si>
  <si>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</si>
  <si>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</si>
  <si>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</si>
  <si>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</si>
  <si>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</si>
  <si>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</si>
  <si>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</si>
  <si>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</si>
  <si>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</si>
  <si>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</si>
  <si>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</si>
  <si>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</si>
  <si>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</si>
  <si>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</si>
  <si>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</si>
  <si>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</si>
  <si>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</si>
  <si>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</si>
  <si>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</si>
  <si>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</si>
  <si>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</si>
  <si>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</si>
  <si>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</si>
  <si>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</si>
  <si>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</si>
  <si>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</si>
  <si>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</si>
  <si>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</si>
  <si>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</si>
  <si>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</si>
  <si>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</si>
  <si>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</si>
  <si>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</si>
  <si>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</si>
  <si>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</si>
  <si>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</si>
  <si>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</si>
  <si>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</si>
  <si>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</si>
  <si>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</si>
  <si>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</si>
  <si>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</si>
  <si>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</si>
  <si>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</si>
  <si>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</si>
  <si>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</si>
  <si>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</si>
  <si>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</si>
  <si>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</si>
  <si>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</si>
  <si>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</si>
  <si>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</si>
  <si>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</si>
  <si>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</si>
  <si>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</si>
  <si>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</si>
  <si>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</si>
  <si>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</si>
  <si>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</si>
  <si>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</si>
  <si>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</si>
  <si>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</si>
  <si>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</si>
  <si>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</si>
  <si>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</si>
  <si>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</si>
  <si>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</si>
  <si>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</si>
  <si>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</si>
  <si>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</si>
  <si>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</si>
  <si>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</si>
  <si>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</si>
  <si>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</si>
  <si>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</si>
  <si>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</si>
  <si>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</si>
  <si>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</si>
  <si>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</si>
  <si>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</si>
  <si>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</si>
  <si>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</si>
  <si>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</si>
  <si>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</si>
  <si>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</si>
  <si>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</si>
  <si>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</si>
  <si>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</si>
  <si>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</si>
  <si>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</si>
  <si>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</si>
  <si>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</si>
  <si>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</si>
  <si>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</si>
  <si>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</si>
  <si>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</si>
  <si>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</si>
  <si>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</si>
  <si>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</si>
  <si>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</si>
  <si>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</si>
  <si>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</si>
  <si>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</si>
  <si>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</si>
  <si>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</si>
  <si>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</si>
  <si>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</si>
  <si>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</si>
  <si>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</si>
  <si>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</si>
  <si>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</si>
  <si>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</si>
  <si>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</si>
  <si>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</si>
  <si>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</si>
  <si>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</si>
  <si>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</si>
  <si>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</si>
  <si>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</si>
  <si>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</si>
  <si>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</si>
  <si>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</si>
  <si>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</si>
  <si>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</si>
  <si>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</si>
  <si>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</si>
  <si>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</si>
  <si>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</si>
  <si>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</si>
  <si>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</si>
  <si>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</si>
  <si>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</si>
  <si>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</si>
  <si>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</si>
  <si>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</si>
  <si>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</si>
  <si>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</si>
  <si>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</si>
  <si>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</si>
  <si>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</si>
  <si>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</si>
  <si>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</si>
  <si>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</si>
  <si>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</si>
  <si>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</si>
  <si>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</si>
  <si>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</si>
  <si>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</si>
  <si>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</si>
  <si>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</si>
  <si>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</si>
  <si>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</si>
  <si>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</si>
  <si>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</si>
  <si>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</si>
  <si>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</si>
  <si>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</si>
  <si>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</si>
  <si>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</si>
  <si>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</si>
  <si>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</si>
  <si>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</si>
  <si>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</si>
  <si>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</si>
  <si>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</si>
  <si>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</si>
  <si>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</si>
  <si>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</si>
  <si>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</si>
  <si>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</si>
  <si>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</si>
  <si>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</si>
  <si>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</si>
  <si>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</si>
  <si>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</si>
  <si>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</si>
  <si>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</si>
  <si>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</si>
  <si>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</si>
  <si>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</si>
  <si>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</si>
  <si>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</si>
  <si>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</si>
  <si>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</si>
  <si>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</si>
  <si>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</si>
  <si>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</si>
  <si>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</si>
  <si>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</si>
  <si>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</si>
  <si>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</si>
  <si>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</si>
  <si>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</si>
  <si>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</si>
  <si>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</si>
  <si>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</si>
  <si>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</si>
  <si>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</si>
  <si>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</si>
  <si>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</si>
  <si>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</si>
  <si>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</si>
  <si>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</si>
  <si>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</si>
  <si>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</si>
  <si>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</si>
  <si>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</si>
  <si>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</si>
  <si>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</si>
  <si>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</si>
  <si>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</si>
  <si>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</si>
  <si>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</si>
  <si>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</si>
  <si>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</si>
  <si>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</si>
  <si>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</si>
  <si>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</si>
  <si>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</si>
  <si>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</si>
  <si>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</si>
  <si>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</si>
  <si>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</si>
  <si>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</si>
  <si>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</si>
  <si>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</si>
  <si>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</si>
  <si>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</si>
  <si>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</si>
  <si>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</si>
  <si>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</si>
  <si>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</si>
  <si>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</si>
  <si>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</si>
  <si>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</si>
  <si>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</si>
  <si>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</si>
  <si>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</si>
  <si>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</si>
  <si>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</si>
  <si>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</si>
  <si>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</si>
  <si>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</si>
  <si>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</si>
  <si>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</si>
  <si>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</si>
  <si>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</si>
  <si>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</si>
  <si>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</si>
  <si>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</si>
  <si>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</si>
  <si>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</si>
  <si>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</si>
  <si>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</si>
  <si>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</si>
  <si>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</si>
  <si>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</si>
  <si>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</si>
  <si>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</si>
  <si>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</si>
  <si>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</si>
  <si>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</si>
  <si>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</si>
  <si>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</si>
  <si>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</si>
  <si>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</si>
  <si>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</si>
  <si>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</si>
  <si>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</si>
  <si>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</si>
  <si>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</si>
  <si>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</si>
  <si>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</si>
  <si>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</si>
  <si>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</si>
  <si>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</si>
  <si>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</si>
  <si>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</si>
  <si>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</si>
  <si>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</si>
  <si>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</si>
  <si>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</si>
  <si>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</si>
  <si>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</si>
  <si>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</si>
  <si>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</si>
  <si>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</si>
  <si>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</si>
  <si>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</si>
  <si>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</si>
  <si>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</si>
  <si>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</si>
  <si>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</si>
  <si>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</si>
  <si>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</si>
  <si>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</si>
  <si>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</si>
  <si>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</si>
  <si>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</si>
  <si>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</si>
  <si>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</si>
  <si>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</si>
  <si>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</si>
  <si>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</si>
  <si>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</si>
  <si>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</si>
  <si>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</si>
  <si>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</si>
  <si>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</si>
  <si>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</si>
  <si>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</si>
  <si>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</si>
  <si>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</si>
  <si>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</si>
  <si>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</si>
  <si>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</si>
  <si>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</si>
  <si>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</si>
  <si>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</si>
  <si>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</si>
  <si>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</si>
  <si>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</si>
  <si>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</si>
  <si>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</si>
  <si>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</si>
  <si>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</si>
  <si>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</si>
  <si>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</si>
  <si>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</si>
  <si>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</si>
  <si>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</si>
  <si>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</si>
  <si>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</si>
  <si>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</si>
  <si>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</si>
  <si>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</si>
  <si>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</si>
  <si>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</si>
  <si>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</si>
  <si>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</si>
  <si>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</si>
  <si>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</si>
  <si>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</si>
  <si>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</si>
  <si>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</si>
  <si>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</si>
  <si>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</si>
  <si>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</si>
  <si>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</si>
  <si>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</si>
  <si>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</si>
  <si>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</si>
  <si>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</si>
  <si>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</si>
  <si>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</si>
  <si>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</si>
  <si>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</si>
  <si>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</si>
  <si>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</si>
  <si>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</si>
  <si>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</si>
  <si>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</si>
  <si>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</si>
  <si>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</si>
  <si>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</si>
  <si>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</si>
  <si>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</si>
  <si>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</si>
  <si>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</si>
  <si>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</si>
  <si>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</si>
  <si>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</si>
  <si>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</si>
  <si>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</si>
  <si>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</si>
  <si>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</si>
  <si>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</si>
  <si>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</si>
  <si>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</si>
  <si>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</si>
  <si>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</si>
  <si>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</si>
  <si>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</si>
  <si>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</si>
  <si>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</si>
  <si>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</si>
  <si>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</si>
  <si>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</si>
  <si>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</si>
  <si>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</si>
  <si>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</si>
  <si>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</si>
  <si>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</si>
  <si>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</si>
  <si>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</si>
  <si>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</si>
  <si>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</si>
  <si>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</si>
  <si>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</si>
  <si>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</si>
  <si>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</si>
  <si>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</si>
  <si>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</si>
  <si>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</si>
  <si>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</si>
  <si>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</si>
  <si>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</si>
  <si>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</si>
  <si>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</si>
  <si>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</si>
  <si>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</si>
  <si>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</si>
  <si>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</si>
  <si>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</si>
  <si>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</si>
  <si>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</si>
  <si>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</si>
  <si>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</si>
  <si>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</si>
  <si>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</si>
  <si>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</si>
  <si>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</si>
  <si>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</si>
  <si>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</si>
  <si>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</si>
  <si>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</si>
  <si>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</si>
  <si>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</si>
  <si>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</si>
  <si>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</si>
  <si>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</si>
  <si>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</si>
  <si>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</si>
  <si>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</si>
  <si>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</si>
  <si>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</si>
  <si>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</si>
  <si>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</si>
  <si>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</si>
  <si>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</si>
  <si>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</si>
  <si>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</si>
  <si>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</si>
  <si>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</si>
  <si>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</si>
  <si>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</si>
  <si>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</si>
  <si>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</si>
  <si>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</si>
  <si>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</si>
  <si>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</si>
  <si>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</si>
  <si>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</si>
  <si>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</si>
  <si>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</si>
  <si>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</si>
  <si>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</si>
  <si>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</si>
  <si>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</si>
  <si>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</si>
  <si>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</si>
  <si>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</si>
  <si>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</si>
  <si>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</si>
  <si>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</si>
  <si>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</si>
  <si>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</si>
  <si>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</si>
  <si>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</si>
  <si>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</si>
  <si>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</si>
  <si>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</si>
  <si>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</si>
  <si>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</si>
  <si>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</si>
  <si>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</si>
  <si>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</si>
  <si>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</si>
  <si>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</si>
  <si>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</si>
  <si>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</si>
  <si>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</si>
  <si>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</si>
  <si>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</si>
  <si>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</si>
  <si>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</si>
  <si>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</si>
  <si>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</si>
  <si>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</si>
  <si>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</si>
  <si>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</si>
  <si>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</si>
  <si>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</si>
  <si>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</si>
  <si>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</si>
  <si>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</si>
  <si>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</si>
  <si>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</si>
  <si>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</si>
  <si>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</si>
  <si>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</si>
  <si>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</si>
  <si>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</si>
  <si>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</si>
  <si>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</si>
  <si>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</si>
  <si>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</si>
  <si>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</si>
  <si>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</si>
  <si>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</si>
  <si>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</si>
  <si>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</si>
  <si>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</si>
  <si>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</si>
  <si>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</si>
  <si>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</si>
  <si>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</si>
  <si>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</si>
  <si>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</si>
  <si>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</si>
  <si>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</si>
  <si>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</si>
  <si>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</si>
  <si>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</si>
  <si>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</si>
  <si>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</si>
  <si>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</si>
  <si>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</si>
  <si>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</si>
  <si>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</si>
  <si>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</si>
  <si>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</si>
  <si>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</si>
  <si>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</si>
  <si>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</si>
  <si>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</si>
  <si>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</si>
  <si>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</si>
  <si>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</si>
  <si>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</si>
  <si>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</si>
  <si>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</si>
  <si>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</si>
  <si>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</si>
  <si>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</si>
  <si>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</si>
  <si>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</si>
  <si>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</si>
  <si>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</si>
  <si>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</si>
  <si>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</si>
  <si>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</si>
  <si>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</si>
  <si>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</si>
  <si>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</si>
  <si>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</si>
  <si>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</si>
  <si>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</si>
  <si>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</si>
  <si>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</si>
  <si>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</si>
  <si>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</si>
  <si>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</si>
  <si>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</si>
  <si>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</si>
  <si>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</si>
  <si>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</si>
  <si>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</si>
  <si>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</si>
  <si>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</si>
  <si>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</si>
  <si>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</si>
  <si>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</si>
  <si>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</si>
  <si>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</si>
  <si>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</si>
  <si>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</si>
  <si>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</si>
  <si>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</si>
  <si>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</si>
  <si>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</si>
  <si>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</si>
  <si>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</si>
  <si>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</si>
  <si>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</si>
  <si>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</si>
  <si>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</si>
  <si>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</si>
  <si>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</si>
  <si>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</si>
  <si>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</si>
  <si>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</si>
  <si>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</si>
  <si>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</si>
  <si>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</si>
  <si>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</si>
  <si>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</si>
  <si>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</si>
  <si>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</si>
  <si>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</si>
  <si>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</si>
  <si>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</si>
  <si>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</si>
  <si>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</si>
  <si>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</si>
  <si>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</si>
  <si>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</si>
  <si>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</si>
  <si>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</si>
  <si>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</si>
  <si>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</si>
  <si>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</si>
  <si>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</si>
  <si>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</si>
  <si>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</si>
  <si>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</si>
  <si>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</si>
  <si>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</si>
  <si>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</si>
  <si>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</si>
  <si>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</si>
  <si>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</si>
  <si>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</si>
  <si>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</si>
  <si>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</si>
  <si>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</si>
  <si>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</si>
  <si>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</si>
  <si>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</si>
  <si>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</si>
  <si>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</si>
  <si>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</si>
  <si>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</si>
  <si>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</si>
  <si>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</si>
  <si>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</si>
  <si>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</si>
  <si>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</si>
  <si>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</si>
  <si>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</si>
  <si>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</si>
  <si>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</si>
  <si>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</si>
  <si>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</si>
  <si>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</si>
  <si>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</si>
  <si>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</si>
  <si>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</si>
  <si>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</si>
  <si>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</si>
  <si>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</si>
  <si>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</si>
  <si>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</si>
  <si>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</si>
  <si>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</si>
  <si>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</si>
  <si>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</si>
  <si>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</si>
  <si>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</si>
  <si>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</si>
  <si>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</si>
  <si>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</si>
  <si>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</si>
  <si>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</si>
  <si>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</si>
  <si>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</si>
  <si>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</si>
  <si>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</si>
  <si>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</si>
  <si>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</si>
  <si>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</si>
  <si>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</si>
  <si>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</si>
  <si>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</si>
  <si>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</si>
  <si>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</si>
  <si>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</si>
  <si>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</si>
  <si>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</si>
  <si>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</si>
  <si>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</si>
  <si>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</si>
  <si>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</si>
  <si>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</si>
  <si>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</si>
  <si>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</si>
  <si>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</si>
  <si>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</si>
  <si>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</si>
  <si>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</si>
  <si>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</si>
  <si>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</si>
  <si>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</si>
  <si>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</si>
  <si>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</si>
  <si>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</si>
  <si>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</si>
  <si>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</si>
  <si>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</si>
  <si>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</si>
  <si>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</si>
  <si>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</si>
  <si>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</si>
  <si>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</si>
  <si>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</si>
  <si>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</si>
  <si>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</si>
  <si>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</si>
  <si>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</si>
  <si>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</si>
  <si>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</si>
  <si>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</si>
  <si>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</si>
  <si>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</si>
  <si>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</si>
  <si>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</si>
  <si>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</si>
  <si>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</si>
  <si>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</si>
  <si>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</si>
  <si>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</si>
  <si>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</si>
  <si>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</si>
  <si>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</si>
  <si>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</si>
  <si>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</si>
  <si>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</si>
  <si>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</si>
  <si>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</si>
  <si>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</si>
  <si>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</si>
  <si>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</si>
  <si>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</si>
  <si>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</si>
  <si>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</si>
  <si>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</si>
  <si>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</si>
  <si>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</si>
  <si>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</si>
  <si>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</si>
  <si>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</si>
  <si>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</si>
  <si>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</si>
  <si>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</si>
  <si>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</si>
  <si>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</si>
  <si>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</si>
  <si>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</si>
  <si>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</si>
  <si>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</si>
  <si>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</si>
  <si>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</si>
  <si>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</si>
  <si>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</si>
  <si>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</si>
  <si>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</si>
  <si>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</si>
  <si>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</si>
  <si>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</si>
  <si>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</si>
  <si>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</si>
  <si>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</si>
  <si>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</si>
  <si>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</si>
  <si>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</si>
  <si>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</si>
  <si>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</si>
  <si>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</si>
  <si>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</si>
  <si>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</si>
  <si>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</si>
  <si>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</si>
  <si>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</si>
  <si>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</si>
  <si>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</si>
  <si>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</si>
  <si>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</si>
  <si>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</si>
  <si>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</si>
  <si>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</si>
  <si>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</si>
  <si>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</si>
  <si>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</si>
  <si>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</si>
  <si>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</si>
  <si>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</si>
  <si>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</si>
  <si>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</si>
  <si>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</si>
  <si>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</si>
  <si>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</si>
  <si>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</si>
  <si>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</si>
  <si>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</si>
  <si>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</si>
  <si>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</si>
  <si>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</si>
  <si>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</si>
  <si>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</si>
  <si>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</si>
  <si>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</si>
  <si>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</si>
  <si>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</si>
  <si>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</si>
  <si>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</si>
  <si>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</si>
  <si>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</si>
  <si>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</si>
  <si>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</si>
  <si>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</si>
  <si>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</si>
  <si>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</si>
  <si>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</si>
  <si>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</si>
  <si>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</si>
  <si>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</si>
  <si>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</si>
  <si>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</si>
  <si>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</si>
  <si>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</si>
  <si>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</si>
  <si>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</si>
  <si>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</si>
  <si>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</si>
  <si>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</si>
  <si>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</si>
  <si>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</si>
  <si>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</si>
  <si>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</si>
  <si>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</si>
  <si>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</si>
  <si>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</si>
  <si>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</si>
  <si>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</si>
  <si>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</si>
  <si>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</si>
  <si>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</si>
  <si>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</si>
  <si>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</si>
  <si>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</si>
  <si>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</si>
  <si>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</si>
  <si>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</si>
  <si>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</si>
  <si>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</si>
  <si>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</si>
  <si>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</si>
  <si>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</si>
  <si>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</si>
  <si>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</si>
  <si>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</si>
  <si>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</si>
  <si>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</si>
  <si>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</si>
  <si>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</si>
  <si>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</si>
  <si>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</si>
  <si>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</si>
  <si>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</si>
  <si>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</si>
  <si>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</si>
  <si>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</si>
  <si>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</si>
  <si>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</si>
  <si>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</si>
  <si>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</si>
  <si>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</si>
  <si>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</si>
  <si>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</si>
  <si>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</si>
  <si>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</si>
  <si>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</si>
  <si>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</si>
  <si>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</si>
  <si>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</si>
  <si>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</si>
  <si>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</si>
  <si>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</si>
  <si>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</si>
  <si>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</si>
  <si>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</si>
  <si>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</si>
  <si>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</si>
  <si>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</si>
  <si>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</si>
  <si>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</si>
  <si>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</si>
  <si>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</si>
  <si>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</si>
  <si>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</si>
  <si>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</si>
  <si>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</si>
  <si>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</si>
  <si>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</si>
  <si>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</si>
  <si>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</si>
  <si>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</si>
  <si>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</si>
  <si>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</si>
  <si>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</si>
  <si>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</si>
  <si>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</si>
  <si>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</si>
  <si>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</si>
  <si>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</si>
  <si>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</si>
  <si>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</si>
  <si>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</si>
  <si>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</si>
  <si>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</si>
  <si>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</si>
  <si>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</si>
  <si>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</si>
  <si>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</si>
  <si>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</si>
  <si>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</si>
  <si>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</si>
  <si>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</si>
  <si>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</si>
  <si>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</si>
  <si>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</si>
  <si>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</si>
  <si>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</si>
  <si>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</si>
  <si>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</si>
  <si>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</si>
  <si>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</si>
  <si>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</si>
  <si>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</si>
  <si>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</si>
  <si>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</si>
  <si>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</si>
  <si>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</si>
  <si>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</si>
  <si>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</si>
  <si>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</si>
  <si>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</si>
  <si>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</si>
  <si>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</si>
  <si>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</si>
  <si>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</si>
  <si>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</si>
  <si>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</si>
  <si>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</si>
  <si>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</si>
  <si>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</si>
  <si>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</si>
  <si>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</si>
  <si>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</si>
  <si>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</si>
  <si>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</si>
  <si>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</si>
  <si>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</si>
  <si>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</si>
  <si>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</si>
  <si>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</si>
  <si>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</si>
  <si>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</si>
  <si>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</si>
  <si>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</si>
  <si>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</si>
  <si>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</si>
  <si>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</si>
  <si>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</si>
  <si>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</si>
  <si>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</si>
  <si>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</si>
  <si>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</si>
  <si>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</si>
  <si>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</si>
  <si>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</si>
  <si>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</si>
  <si>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</si>
  <si>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</si>
  <si>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</si>
  <si>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</si>
  <si>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</si>
  <si>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</si>
  <si>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</si>
  <si>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</si>
  <si>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</si>
  <si>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</si>
  <si>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</si>
  <si>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</si>
  <si>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</si>
  <si>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</si>
  <si>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</si>
  <si>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</si>
  <si>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</si>
  <si>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</si>
  <si>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</si>
  <si>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</si>
  <si>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</si>
  <si>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</si>
  <si>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</si>
  <si>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</si>
  <si>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</si>
  <si>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</si>
  <si>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</si>
  <si>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</si>
  <si>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</si>
  <si>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</si>
  <si>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</si>
  <si>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</si>
  <si>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</si>
  <si>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</si>
  <si>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</si>
  <si>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</si>
  <si>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</si>
  <si>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</si>
  <si>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</si>
  <si>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</si>
  <si>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</si>
  <si>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</si>
  <si>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</si>
  <si>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</si>
  <si>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</si>
  <si>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</si>
  <si>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</si>
  <si>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</si>
  <si>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</si>
  <si>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</si>
  <si>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</si>
  <si>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</si>
  <si>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</si>
  <si>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</si>
  <si>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</si>
  <si>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</si>
  <si>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</si>
  <si>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</si>
  <si>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</si>
  <si>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</si>
  <si>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</si>
  <si>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</si>
  <si>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</si>
  <si>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</si>
  <si>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</si>
  <si>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</si>
  <si>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</si>
  <si>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</si>
  <si>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</si>
  <si>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</si>
  <si>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</si>
  <si>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</si>
  <si>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</si>
  <si>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</si>
  <si>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</si>
  <si>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</si>
  <si>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</si>
  <si>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</si>
  <si>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</si>
  <si>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</si>
  <si>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</si>
  <si>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</si>
  <si>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</si>
  <si>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</si>
  <si>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</si>
  <si>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</si>
  <si>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</si>
  <si>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</si>
  <si>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</si>
  <si>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</si>
  <si>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</si>
  <si>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</si>
  <si>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</si>
  <si>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</si>
  <si>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</si>
  <si>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</si>
  <si>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</si>
  <si>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</si>
  <si>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</si>
  <si>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</si>
  <si>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</si>
  <si>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</si>
  <si>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</si>
  <si>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</si>
  <si>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</si>
  <si>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</si>
  <si>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</si>
  <si>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</si>
  <si>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</si>
  <si>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</si>
  <si>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</si>
  <si>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</si>
  <si>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</si>
  <si>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</si>
  <si>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</si>
  <si>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</si>
  <si>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</si>
  <si>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</si>
  <si>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</si>
  <si>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</si>
  <si>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</si>
  <si>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</si>
  <si>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</si>
  <si>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</si>
  <si>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</si>
  <si>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</si>
  <si>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</si>
  <si>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</si>
  <si>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</si>
  <si>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</si>
  <si>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</si>
  <si>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</si>
  <si>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</si>
  <si>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</si>
  <si>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</si>
  <si>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</si>
  <si>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</si>
  <si>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</si>
  <si>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</si>
  <si>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</si>
  <si>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</si>
  <si>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</si>
  <si>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</si>
  <si>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</si>
  <si>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</si>
  <si>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</si>
  <si>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</si>
  <si>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</si>
  <si>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</si>
  <si>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</si>
  <si>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</si>
  <si>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</si>
  <si>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</si>
  <si>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</si>
  <si>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</si>
  <si>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</si>
  <si>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</si>
  <si>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</si>
  <si>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</si>
  <si>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</si>
  <si>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</si>
  <si>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</si>
  <si>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</si>
  <si>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</si>
  <si>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</si>
  <si>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</si>
  <si>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</si>
  <si>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</si>
  <si>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</si>
  <si>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</si>
  <si>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</si>
  <si>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</si>
  <si>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</si>
  <si>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</si>
  <si>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</si>
  <si>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</si>
  <si>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</si>
  <si>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</si>
  <si>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</si>
  <si>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</si>
  <si>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</si>
  <si>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</si>
  <si>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</si>
  <si>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</si>
  <si>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</si>
  <si>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</si>
  <si>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</si>
  <si>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</si>
  <si>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</si>
  <si>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</si>
  <si>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</si>
  <si>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</si>
  <si>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</si>
  <si>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</si>
  <si>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</si>
  <si>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</si>
  <si>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</si>
  <si>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</si>
  <si>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</si>
  <si>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</si>
  <si>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</si>
  <si>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</si>
  <si>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</si>
  <si>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</si>
  <si>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</si>
  <si>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</si>
  <si>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</si>
  <si>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</si>
  <si>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</si>
  <si>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</si>
  <si>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</si>
  <si>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</si>
  <si>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</si>
  <si>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</si>
  <si>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</si>
  <si>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</si>
  <si>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</si>
  <si>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</si>
  <si>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</si>
  <si>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</si>
  <si>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</si>
  <si>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</si>
  <si>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</si>
  <si>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</si>
  <si>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</si>
  <si>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</si>
  <si>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</si>
  <si>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</si>
  <si>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</si>
  <si>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</si>
  <si>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</si>
  <si>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</si>
  <si>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</si>
  <si>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</si>
  <si>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</si>
  <si>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</si>
  <si>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</si>
  <si>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</si>
  <si>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</si>
  <si>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</si>
  <si>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</si>
  <si>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</si>
  <si>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</si>
  <si>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</si>
  <si>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</si>
  <si>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</si>
  <si>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</si>
  <si>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</si>
  <si>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</si>
  <si>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</si>
  <si>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</si>
  <si>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</si>
  <si>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</si>
  <si>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</si>
  <si>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</si>
  <si>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</si>
  <si>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</si>
  <si>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</si>
  <si>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</si>
  <si>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</si>
  <si>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</si>
  <si>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</si>
  <si>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</si>
  <si>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</si>
  <si>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</si>
  <si>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</si>
  <si>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</si>
  <si>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</si>
  <si>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</si>
  <si>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</si>
  <si>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</si>
  <si>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</si>
  <si>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</si>
  <si>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</si>
  <si>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</si>
  <si>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</si>
  <si>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</si>
  <si>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</si>
  <si>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</si>
  <si>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</si>
  <si>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</si>
  <si>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</si>
  <si>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</si>
  <si>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</si>
  <si>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</si>
  <si>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</si>
  <si>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</si>
  <si>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</si>
  <si>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</si>
  <si>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</si>
  <si>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</si>
  <si>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</si>
  <si>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</si>
  <si>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</si>
  <si>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</si>
  <si>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</si>
  <si>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</si>
  <si>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</si>
  <si>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</si>
  <si>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</si>
  <si>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</si>
  <si>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</si>
  <si>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</si>
  <si>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</si>
  <si>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</si>
  <si>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</si>
  <si>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</si>
  <si>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</si>
  <si>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</si>
  <si>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</si>
  <si>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</si>
  <si>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</si>
  <si>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</si>
  <si>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</si>
  <si>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</si>
  <si>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</si>
  <si>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</si>
  <si>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</si>
  <si>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</si>
  <si>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</si>
  <si>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</si>
  <si>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</si>
  <si>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</si>
  <si>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</si>
  <si>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</si>
  <si>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</si>
  <si>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</si>
  <si>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</si>
  <si>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</si>
  <si>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</si>
  <si>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</si>
  <si>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</si>
  <si>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</si>
  <si>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</si>
  <si>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</si>
  <si>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</si>
  <si>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</si>
  <si>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</si>
  <si>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</si>
  <si>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</si>
  <si>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</si>
  <si>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</si>
  <si>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</si>
  <si>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</si>
  <si>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</si>
  <si>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</si>
  <si>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</si>
  <si>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</si>
  <si>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</si>
  <si>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</si>
  <si>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</si>
  <si>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</si>
  <si>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</si>
  <si>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</si>
  <si>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</si>
  <si>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</si>
  <si>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</si>
  <si>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</si>
  <si>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</si>
  <si>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</si>
  <si>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</si>
  <si>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</si>
  <si>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</si>
  <si>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</si>
  <si>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</si>
  <si>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</si>
  <si>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</si>
  <si>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</si>
  <si>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</si>
  <si>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</si>
  <si>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</si>
  <si>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</si>
  <si>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</si>
  <si>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</si>
  <si>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</si>
  <si>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</si>
  <si>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</si>
  <si>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</si>
  <si>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</si>
  <si>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</si>
  <si>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</si>
  <si>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</si>
  <si>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</si>
  <si>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</si>
  <si>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</si>
  <si>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</si>
  <si>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</si>
  <si>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</si>
  <si>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</si>
  <si>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</si>
  <si>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</si>
  <si>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</si>
  <si>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</si>
  <si>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</si>
  <si>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</si>
  <si>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</si>
  <si>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</si>
  <si>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</si>
  <si>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</si>
  <si>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</si>
  <si>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</si>
  <si>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</si>
  <si>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</si>
  <si>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</si>
  <si>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</si>
  <si>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</si>
  <si>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</si>
  <si>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</si>
  <si>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</si>
  <si>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</si>
  <si>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</si>
  <si>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</si>
  <si>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</si>
  <si>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</si>
  <si>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</si>
  <si>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</si>
  <si>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</si>
  <si>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</si>
  <si>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</si>
  <si>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</si>
  <si>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</si>
  <si>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</si>
  <si>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</si>
  <si>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</si>
  <si>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</si>
  <si>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</si>
  <si>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</si>
  <si>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</si>
  <si>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</si>
  <si>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</si>
  <si>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</si>
  <si>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</si>
  <si>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</si>
  <si>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</si>
  <si>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</si>
  <si>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</si>
  <si>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</si>
  <si>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</si>
  <si>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</si>
  <si>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</si>
  <si>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</si>
  <si>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</si>
  <si>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</si>
  <si>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</si>
  <si>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</si>
  <si>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</si>
  <si>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</si>
  <si>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</si>
  <si>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</si>
  <si>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</si>
  <si>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</si>
  <si>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</si>
  <si>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</si>
  <si>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</si>
  <si>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</si>
  <si>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</si>
  <si>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</si>
  <si>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</si>
  <si>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</si>
  <si>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</si>
  <si>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</si>
  <si>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</si>
  <si>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</si>
  <si>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</si>
  <si>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</si>
  <si>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</si>
  <si>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</si>
  <si>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</si>
  <si>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</si>
  <si>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</si>
  <si>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</si>
  <si>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</si>
  <si>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</si>
  <si>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</si>
  <si>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</si>
  <si>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</si>
  <si>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</si>
  <si>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</si>
  <si>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</si>
  <si>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</si>
  <si>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</si>
  <si>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</si>
  <si>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</si>
  <si>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</si>
  <si>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</si>
  <si>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</si>
  <si>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</si>
  <si>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</si>
  <si>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</si>
  <si>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</si>
  <si>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</si>
  <si>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</si>
  <si>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</si>
  <si>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</si>
  <si>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</si>
  <si>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</si>
  <si>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</si>
  <si>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</si>
  <si>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</si>
  <si>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</si>
  <si>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</si>
  <si>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</si>
  <si>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</si>
  <si>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</si>
  <si>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</si>
  <si>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</si>
  <si>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</si>
  <si>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</si>
  <si>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</si>
  <si>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</si>
  <si>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</si>
  <si>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</si>
  <si>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</si>
  <si>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</si>
  <si>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</si>
  <si>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</si>
  <si>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</si>
  <si>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</si>
  <si>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</si>
  <si>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</si>
  <si>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</si>
  <si>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</si>
  <si>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</si>
  <si>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</si>
  <si>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</si>
  <si>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</si>
  <si>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</si>
  <si>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</si>
  <si>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</si>
  <si>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</si>
  <si>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</si>
  <si>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</si>
  <si>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</si>
  <si>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</si>
  <si>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</si>
  <si>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</si>
  <si>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</si>
  <si>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</si>
  <si>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</si>
  <si>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</si>
  <si>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</si>
  <si>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</si>
  <si>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</si>
  <si>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</si>
  <si>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</si>
  <si>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</si>
  <si>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</si>
  <si>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</si>
  <si>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</si>
  <si>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</si>
  <si>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</si>
  <si>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</si>
  <si>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</si>
  <si>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</si>
  <si>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</si>
  <si>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</si>
  <si>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</si>
  <si>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</si>
  <si>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</si>
  <si>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</si>
  <si>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</si>
  <si>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</si>
  <si>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</si>
  <si>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</si>
  <si>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</si>
  <si>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</si>
  <si>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</si>
  <si>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</si>
  <si>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</si>
  <si>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</si>
  <si>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</si>
  <si>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</si>
  <si>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</si>
  <si>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</si>
  <si>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</si>
  <si>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</si>
  <si>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</si>
  <si>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</si>
  <si>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</si>
  <si>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</si>
  <si>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</si>
  <si>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</si>
  <si>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</si>
  <si>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</si>
  <si>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</si>
  <si>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</si>
  <si>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</si>
  <si>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</si>
  <si>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</si>
  <si>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</si>
  <si>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</si>
  <si>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</si>
  <si>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</si>
  <si>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</si>
  <si>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</si>
  <si>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</si>
  <si>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</si>
  <si>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</si>
  <si>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</si>
  <si>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</si>
  <si>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</si>
  <si>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</si>
  <si>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</si>
  <si>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</si>
  <si>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</si>
  <si>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</si>
  <si>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</si>
  <si>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</si>
  <si>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</si>
  <si>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</si>
  <si>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</si>
  <si>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</si>
  <si>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</si>
  <si>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</si>
  <si>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</si>
  <si>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</si>
  <si>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</si>
  <si>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</si>
  <si>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</si>
  <si>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</si>
  <si>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</si>
  <si>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</si>
  <si>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</si>
  <si>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</si>
  <si>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</si>
  <si>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</si>
  <si>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</si>
  <si>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</si>
  <si>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</si>
  <si>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</si>
  <si>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</si>
  <si>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</si>
  <si>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</si>
  <si>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</si>
  <si>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</si>
  <si>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</si>
  <si>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</si>
  <si>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</si>
  <si>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</si>
  <si>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</si>
  <si>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</si>
  <si>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</si>
  <si>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</si>
  <si>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</si>
  <si>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</si>
  <si>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</si>
  <si>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</si>
  <si>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</si>
  <si>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</si>
  <si>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</si>
  <si>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</si>
  <si>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</si>
  <si>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</si>
  <si>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</si>
  <si>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</si>
  <si>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</si>
  <si>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</si>
  <si>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</si>
  <si>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</si>
  <si>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</si>
  <si>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</si>
  <si>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</si>
  <si>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</si>
  <si>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</si>
  <si>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</si>
  <si>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</si>
  <si>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</si>
  <si>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</si>
  <si>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</si>
  <si>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</si>
  <si>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</si>
  <si>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</si>
  <si>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</si>
  <si>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</si>
  <si>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</si>
  <si>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</si>
  <si>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</si>
  <si>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</si>
  <si>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</si>
  <si>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</si>
  <si>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</si>
  <si>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</si>
  <si>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</si>
  <si>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</si>
  <si>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</si>
  <si>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</si>
  <si>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</si>
  <si>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</si>
  <si>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</si>
  <si>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</si>
  <si>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</si>
  <si>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</si>
  <si>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</si>
  <si>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</si>
  <si>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</si>
  <si>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</si>
  <si>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</si>
  <si>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</si>
  <si>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</si>
  <si>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</si>
  <si>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</si>
  <si>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</si>
  <si>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</si>
  <si>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</si>
  <si>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</si>
  <si>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</si>
  <si>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</si>
  <si>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</si>
  <si>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</si>
  <si>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</si>
  <si>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</si>
  <si>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</si>
  <si>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</si>
  <si>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</si>
  <si>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</si>
  <si>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</si>
  <si>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</si>
  <si>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</si>
  <si>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</si>
  <si>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</si>
  <si>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</si>
  <si>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</si>
  <si>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</si>
  <si>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</si>
  <si>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</si>
  <si>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</si>
  <si>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</si>
  <si>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</si>
  <si>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</si>
  <si>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</si>
  <si>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</si>
  <si>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</si>
  <si>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</si>
  <si>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</si>
  <si>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</si>
  <si>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</si>
  <si>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</si>
  <si>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</si>
  <si>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</si>
  <si>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</si>
  <si>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</si>
  <si>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</si>
  <si>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</si>
  <si>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</si>
  <si>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</si>
  <si>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</si>
  <si>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</si>
  <si>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</si>
  <si>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</si>
  <si>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</si>
  <si>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</si>
  <si>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</si>
  <si>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</si>
  <si>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</si>
  <si>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</si>
  <si>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</si>
  <si>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</si>
  <si>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</si>
  <si>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</si>
  <si>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</si>
  <si>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</si>
  <si>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</si>
  <si>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</si>
  <si>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</si>
  <si>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</si>
  <si>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</si>
  <si>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</si>
  <si>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</si>
  <si>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</si>
  <si>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</si>
  <si>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</si>
  <si>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</si>
  <si>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</si>
  <si>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</si>
  <si>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</si>
  <si>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</si>
  <si>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</si>
  <si>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</si>
  <si>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</si>
  <si>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</si>
  <si>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</si>
  <si>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</si>
  <si>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</si>
  <si>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</si>
  <si>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</si>
  <si>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</si>
  <si>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</si>
  <si>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</si>
  <si>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</si>
  <si>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</si>
  <si>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</si>
  <si>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</si>
  <si>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</si>
  <si>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</si>
  <si>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</si>
  <si>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</si>
  <si>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</si>
  <si>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</si>
  <si>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</si>
  <si>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</si>
  <si>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</si>
  <si>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</si>
  <si>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</si>
  <si>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</si>
  <si>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</si>
  <si>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</si>
  <si>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</si>
  <si>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</si>
  <si>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</si>
  <si>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</si>
  <si>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</si>
  <si>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</si>
  <si>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</si>
  <si>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</si>
  <si>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</si>
  <si>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</si>
  <si>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</si>
  <si>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</si>
  <si>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</si>
  <si>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</si>
  <si>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</si>
  <si>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</si>
  <si>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</si>
  <si>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</si>
  <si>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</si>
  <si>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</si>
  <si>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</si>
  <si>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</si>
  <si>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</si>
  <si>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</si>
  <si>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</si>
  <si>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</si>
  <si>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</si>
  <si>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</si>
  <si>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</si>
  <si>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</si>
  <si>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</si>
  <si>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</si>
  <si>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</si>
  <si>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</si>
  <si>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</si>
  <si>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</si>
  <si>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</si>
  <si>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</si>
  <si>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</si>
  <si>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</si>
  <si>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</si>
  <si>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</si>
  <si>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</si>
  <si>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</si>
  <si>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</si>
  <si>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</si>
  <si>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</si>
  <si>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</si>
  <si>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</si>
  <si>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</si>
  <si>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</si>
  <si>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</si>
  <si>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</si>
  <si>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</si>
  <si>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</si>
  <si>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</si>
  <si>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</si>
  <si>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</si>
  <si>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</si>
  <si>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</si>
  <si>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</si>
  <si>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</si>
  <si>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</si>
  <si>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</si>
  <si>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</si>
  <si>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</si>
  <si>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</si>
  <si>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</si>
  <si>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</si>
  <si>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</si>
  <si>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</si>
  <si>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</si>
  <si>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</si>
  <si>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</si>
  <si>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</si>
  <si>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</si>
  <si>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</si>
  <si>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</si>
  <si>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</si>
  <si>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</si>
  <si>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</si>
  <si>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</si>
  <si>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</si>
  <si>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</si>
  <si>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</si>
  <si>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</si>
  <si>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</si>
  <si>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</si>
  <si>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</si>
  <si>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</si>
  <si>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</si>
  <si>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</si>
  <si>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</si>
  <si>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</si>
  <si>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</si>
  <si>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</si>
  <si>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</si>
  <si>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</si>
  <si>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</si>
  <si>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</si>
  <si>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</si>
  <si>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</si>
  <si>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</si>
  <si>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</si>
  <si>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</si>
  <si>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</si>
  <si>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</si>
  <si>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</si>
  <si>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</si>
  <si>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</si>
  <si>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</si>
  <si>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</si>
  <si>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</si>
  <si>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</si>
  <si>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</si>
  <si>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</si>
  <si>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</si>
  <si>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</si>
  <si>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</si>
  <si>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</si>
  <si>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</si>
  <si>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</si>
  <si>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</si>
  <si>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</si>
  <si>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</si>
  <si>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</si>
  <si>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</si>
  <si>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</si>
  <si>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</si>
  <si>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</si>
  <si>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</si>
  <si>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</si>
  <si>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</si>
  <si>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</si>
  <si>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</si>
  <si>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</si>
  <si>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</si>
  <si>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</si>
  <si>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</si>
  <si>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</si>
  <si>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</si>
  <si>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</si>
  <si>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</si>
  <si>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</si>
  <si>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</si>
  <si>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</si>
  <si>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</si>
  <si>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</si>
  <si>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</si>
  <si>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</si>
  <si>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</si>
  <si>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</si>
  <si>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</si>
  <si>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</si>
  <si>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</si>
  <si>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</si>
  <si>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</si>
  <si>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</si>
  <si>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</si>
  <si>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</si>
  <si>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</si>
  <si>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</si>
  <si>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</si>
  <si>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</si>
  <si>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</si>
  <si>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</si>
  <si>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</si>
  <si>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</si>
  <si>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</si>
  <si>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</si>
  <si>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</si>
  <si>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</si>
  <si>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</si>
  <si>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</si>
  <si>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</si>
  <si>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</si>
  <si>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</si>
  <si>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</si>
  <si>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</si>
  <si>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</si>
  <si>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</si>
  <si>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</si>
  <si>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</si>
  <si>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</si>
  <si>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</si>
  <si>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</si>
  <si>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</si>
  <si>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</si>
  <si>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</si>
  <si>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</si>
  <si>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</si>
  <si>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</si>
  <si>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</si>
  <si>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</si>
  <si>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</si>
  <si>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</si>
  <si>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</si>
  <si>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</si>
  <si>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</si>
  <si>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</si>
  <si>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</si>
  <si>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</si>
  <si>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</si>
  <si>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</si>
  <si>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</si>
  <si>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</si>
  <si>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</si>
  <si>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</si>
  <si>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</si>
  <si>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</si>
  <si>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</si>
  <si>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</si>
  <si>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</si>
  <si>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</si>
  <si>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</si>
  <si>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</si>
  <si>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</si>
  <si>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</si>
  <si>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</si>
  <si>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</si>
  <si>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</si>
  <si>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</si>
  <si>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</si>
  <si>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</si>
  <si>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</si>
  <si>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</si>
  <si>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</si>
  <si>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</si>
  <si>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</si>
  <si>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</si>
  <si>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</si>
  <si>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</si>
  <si>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</si>
  <si>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</si>
  <si>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</si>
  <si>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</si>
  <si>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</si>
  <si>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</si>
  <si>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</si>
  <si>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</si>
  <si>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</si>
  <si>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</si>
  <si>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</si>
  <si>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</si>
  <si>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</si>
  <si>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</si>
  <si>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</si>
  <si>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</si>
  <si>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</si>
  <si>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</si>
  <si>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</si>
  <si>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</si>
  <si>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</si>
  <si>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</si>
  <si>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</si>
  <si>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</si>
  <si>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</si>
  <si>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</si>
  <si>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</si>
  <si>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</si>
  <si>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</si>
  <si>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</si>
  <si>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</si>
  <si>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</si>
  <si>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</si>
  <si>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</si>
  <si>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</si>
  <si>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</si>
  <si>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</si>
  <si>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</si>
  <si>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</si>
  <si>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</si>
  <si>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</si>
  <si>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</si>
  <si>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</si>
  <si>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</si>
  <si>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</si>
  <si>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</si>
  <si>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</si>
  <si>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</si>
  <si>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</si>
  <si>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</si>
  <si>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</si>
  <si>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</si>
  <si>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</si>
  <si>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</si>
  <si>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</si>
  <si>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</si>
  <si>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</si>
  <si>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</si>
  <si>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</si>
  <si>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</si>
  <si>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</si>
  <si>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</si>
  <si>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</si>
  <si>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</si>
  <si>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</si>
  <si>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</si>
  <si>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</si>
  <si>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</si>
  <si>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</si>
  <si>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</si>
  <si>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</si>
  <si>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</si>
  <si>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</si>
  <si>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</si>
  <si>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</si>
  <si>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</si>
  <si>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</si>
  <si>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</si>
  <si>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</si>
  <si>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</si>
  <si>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</si>
  <si>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</si>
  <si>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</si>
  <si>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</si>
  <si>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</si>
  <si>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</si>
  <si>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</si>
  <si>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</si>
  <si>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</si>
  <si>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</si>
  <si>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</si>
  <si>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</si>
  <si>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</si>
  <si>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</si>
  <si>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</si>
  <si>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</si>
  <si>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</si>
  <si>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</si>
  <si>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</si>
  <si>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</si>
  <si>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</si>
  <si>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</si>
  <si>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</si>
  <si>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</si>
  <si>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</si>
  <si>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</si>
  <si>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</si>
  <si>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</si>
  <si>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</si>
  <si>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</si>
  <si>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</si>
  <si>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</si>
  <si>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</si>
  <si>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</si>
  <si>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</si>
  <si>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</si>
  <si>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</si>
  <si>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</si>
  <si>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</si>
  <si>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</si>
  <si>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</si>
  <si>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</si>
  <si>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</si>
  <si>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</si>
  <si>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</si>
  <si>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</si>
  <si>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</si>
  <si>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</si>
  <si>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</si>
  <si>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</si>
  <si>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</si>
  <si>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</si>
  <si>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</si>
  <si>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</si>
  <si>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</si>
  <si>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</si>
  <si>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</si>
  <si>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</si>
  <si>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</si>
  <si>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</si>
  <si>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</si>
  <si>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</si>
  <si>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</si>
  <si>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</si>
  <si>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</si>
  <si>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</si>
  <si>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</si>
  <si>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</si>
  <si>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</si>
  <si>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</si>
  <si>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</si>
  <si>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</si>
  <si>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</si>
  <si>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</si>
  <si>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</si>
  <si>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</si>
  <si>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</si>
  <si>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</si>
  <si>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</si>
  <si>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</si>
  <si>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</si>
  <si>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</si>
  <si>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</si>
  <si>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</si>
  <si>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</si>
  <si>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</si>
  <si>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</si>
  <si>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</si>
  <si>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</si>
  <si>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</si>
  <si>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</si>
  <si>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</si>
  <si>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</si>
  <si>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</si>
  <si>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</si>
  <si>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</si>
  <si>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</si>
  <si>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</si>
  <si>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</si>
  <si>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</si>
  <si>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</si>
  <si>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</si>
  <si>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</si>
  <si>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</si>
  <si>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</si>
  <si>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</si>
  <si>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</si>
  <si>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</si>
  <si>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</si>
  <si>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</si>
  <si>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</si>
  <si>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</si>
  <si>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</si>
  <si>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</si>
  <si>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</si>
  <si>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</si>
  <si>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</si>
  <si>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</si>
  <si>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</si>
  <si>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</si>
  <si>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</si>
  <si>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</si>
  <si>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</si>
  <si>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</si>
  <si>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</si>
  <si>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</si>
  <si>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</si>
  <si>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</si>
  <si>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</si>
  <si>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</si>
  <si>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</si>
  <si>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</si>
  <si>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</si>
  <si>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</si>
  <si>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</si>
  <si>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</si>
  <si>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</si>
  <si>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</si>
  <si>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</si>
  <si>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</si>
  <si>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</si>
  <si>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</si>
  <si>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</si>
  <si>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</si>
  <si>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</si>
  <si>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</si>
  <si>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</si>
  <si>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</si>
  <si>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</si>
  <si>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</si>
  <si>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</si>
  <si>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</si>
  <si>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</si>
  <si>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</si>
  <si>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</si>
  <si>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</si>
  <si>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</si>
  <si>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</si>
  <si>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</si>
  <si>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</si>
  <si>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</si>
  <si>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</si>
  <si>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</si>
  <si>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</si>
  <si>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</si>
  <si>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</si>
  <si>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</si>
  <si>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</si>
  <si>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</si>
  <si>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</si>
  <si>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</si>
  <si>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</si>
  <si>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</si>
  <si>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</si>
  <si>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</si>
  <si>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</si>
  <si>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</si>
  <si>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</si>
  <si>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</si>
  <si>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</si>
  <si>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</si>
  <si>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</si>
  <si>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</si>
  <si>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</si>
  <si>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</si>
  <si>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</si>
  <si>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</si>
  <si>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</si>
  <si>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</si>
  <si>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</si>
  <si>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</si>
  <si>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</si>
  <si>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</si>
  <si>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</si>
  <si>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</si>
  <si>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</si>
  <si>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</si>
  <si>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</si>
  <si>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</si>
  <si>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</si>
  <si>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</si>
  <si>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</si>
  <si>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</si>
  <si>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</si>
  <si>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</si>
  <si>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</si>
  <si>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</si>
  <si>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</si>
  <si>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</si>
  <si>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</si>
  <si>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</si>
  <si>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</si>
  <si>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</si>
  <si>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</si>
  <si>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</si>
  <si>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</si>
  <si>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</si>
  <si>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</si>
  <si>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</si>
  <si>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</si>
  <si>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</si>
  <si>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</si>
  <si>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</si>
  <si>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</si>
  <si>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</si>
  <si>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</si>
  <si>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</si>
  <si>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</si>
  <si>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</si>
  <si>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</si>
  <si>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</si>
  <si>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</si>
  <si>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</si>
  <si>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</si>
  <si>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</si>
  <si>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</si>
  <si>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</si>
  <si>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</si>
  <si>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</si>
  <si>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</si>
  <si>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</si>
  <si>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</si>
  <si>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</si>
  <si>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</si>
  <si>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</si>
  <si>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</si>
  <si>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</si>
  <si>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</si>
  <si>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</si>
  <si>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</si>
  <si>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</si>
  <si>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</si>
  <si>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</si>
  <si>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</si>
  <si>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</si>
  <si>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</si>
  <si>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</si>
  <si>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</si>
  <si>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</si>
  <si>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</si>
  <si>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</si>
  <si>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</si>
  <si>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</si>
  <si>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</si>
  <si>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</si>
  <si>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</si>
  <si>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</si>
  <si>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</si>
  <si>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</si>
  <si>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</si>
  <si>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</si>
  <si>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</si>
  <si>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</si>
  <si>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</si>
  <si>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</si>
  <si>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</si>
  <si>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</si>
  <si>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</si>
  <si>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</si>
  <si>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</si>
  <si>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</si>
  <si>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</si>
  <si>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</si>
  <si>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</si>
  <si>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</si>
  <si>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</si>
  <si>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</si>
  <si>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</si>
  <si>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</si>
  <si>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</si>
  <si>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</si>
  <si>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</si>
  <si>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</si>
  <si>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</si>
  <si>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</si>
  <si>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</si>
  <si>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</si>
  <si>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</si>
  <si>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</si>
  <si>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</si>
  <si>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</si>
  <si>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</si>
  <si>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</si>
  <si>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</si>
  <si>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</si>
  <si>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</si>
  <si>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</si>
  <si>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</si>
  <si>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</si>
  <si>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</si>
  <si>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</si>
  <si>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</si>
  <si>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</si>
  <si>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</si>
  <si>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</si>
  <si>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</si>
  <si>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</si>
  <si>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</si>
  <si>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</si>
  <si>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</si>
  <si>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</si>
  <si>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</si>
  <si>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</si>
  <si>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</si>
  <si>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</si>
  <si>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</si>
  <si>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</si>
  <si>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</si>
  <si>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</si>
  <si>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</si>
  <si>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</si>
  <si>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</si>
  <si>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</si>
  <si>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</si>
  <si>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</si>
  <si>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</si>
  <si>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</si>
  <si>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</si>
  <si>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</si>
  <si>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</si>
  <si>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</si>
  <si>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</si>
  <si>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</si>
  <si>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</si>
  <si>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</si>
  <si>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</si>
  <si>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</si>
  <si>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</si>
  <si>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</si>
  <si>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</si>
  <si>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</si>
  <si>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</si>
  <si>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</si>
  <si>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</si>
  <si>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</si>
  <si>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</si>
  <si>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</si>
  <si>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</si>
  <si>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</si>
  <si>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</si>
  <si>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</si>
  <si>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</si>
  <si>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</si>
  <si>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</si>
  <si>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</si>
  <si>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</si>
  <si>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</si>
  <si>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</si>
  <si>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</si>
  <si>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</si>
  <si>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</si>
  <si>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</si>
  <si>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</si>
  <si>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</si>
  <si>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</si>
  <si>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</si>
  <si>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</si>
  <si>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</si>
  <si>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</si>
  <si>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</si>
  <si>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</si>
  <si>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</si>
  <si>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</si>
  <si>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</si>
  <si>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</si>
  <si>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</si>
  <si>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</si>
  <si>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</si>
  <si>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</si>
  <si>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</si>
  <si>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</si>
  <si>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</si>
  <si>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</si>
  <si>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</si>
  <si>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</si>
  <si>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</si>
  <si>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</si>
  <si>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</si>
  <si>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</si>
  <si>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</si>
  <si>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</si>
  <si>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</si>
  <si>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</si>
  <si>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</si>
  <si>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</si>
  <si>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</si>
  <si>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</si>
  <si>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</si>
  <si>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</si>
  <si>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</si>
  <si>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</si>
  <si>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</si>
  <si>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</si>
  <si>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</si>
  <si>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</si>
  <si>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</si>
  <si>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</si>
  <si>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</si>
  <si>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</si>
  <si>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</si>
  <si>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</si>
  <si>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</si>
  <si>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</si>
  <si>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</si>
  <si>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</si>
  <si>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</si>
  <si>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</si>
  <si>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</si>
  <si>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</si>
  <si>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</si>
  <si>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</si>
  <si>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</si>
  <si>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</si>
  <si>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</si>
  <si>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</si>
  <si>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</si>
  <si>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</si>
  <si>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</si>
  <si>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</si>
  <si>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</si>
  <si>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</si>
  <si>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</si>
  <si>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</si>
  <si>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</si>
  <si>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</si>
  <si>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</si>
  <si>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</si>
  <si>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</si>
  <si>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</si>
  <si>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</si>
  <si>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</si>
  <si>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</si>
  <si>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</si>
  <si>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</si>
  <si>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</si>
  <si>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</si>
  <si>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</si>
  <si>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</si>
  <si>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</si>
  <si>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</si>
  <si>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</si>
  <si>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</si>
  <si>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</si>
  <si>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</si>
  <si>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</si>
  <si>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</si>
  <si>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</si>
  <si>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</si>
  <si>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</si>
  <si>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</si>
  <si>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</si>
  <si>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</si>
  <si>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</si>
  <si>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</si>
  <si>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</si>
  <si>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</si>
  <si>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</si>
  <si>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</si>
  <si>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</si>
  <si>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</si>
  <si>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</si>
  <si>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</si>
  <si>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</si>
  <si>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</si>
  <si>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</si>
  <si>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</si>
  <si>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</si>
  <si>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</si>
  <si>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</si>
  <si>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</si>
  <si>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</si>
  <si>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</si>
  <si>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</si>
  <si>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</si>
  <si>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</si>
  <si>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</si>
  <si>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</si>
  <si>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</si>
  <si>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</si>
  <si>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</si>
  <si>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</si>
  <si>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</si>
  <si>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</si>
  <si>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</si>
  <si>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</si>
  <si>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</si>
  <si>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</si>
  <si>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</si>
  <si>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</si>
  <si>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</si>
  <si>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</si>
  <si>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</si>
  <si>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</si>
  <si>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</si>
  <si>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</si>
  <si>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</si>
  <si>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</si>
  <si>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</si>
  <si>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</si>
  <si>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</si>
  <si>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</si>
  <si>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</si>
  <si>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</si>
  <si>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</si>
  <si>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</si>
  <si>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</si>
  <si>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</si>
  <si>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</si>
  <si>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</si>
  <si>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</si>
  <si>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</si>
  <si>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</si>
  <si>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</si>
  <si>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</si>
  <si>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</si>
  <si>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</si>
  <si>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</si>
  <si>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</si>
  <si>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</si>
  <si>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</si>
  <si>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</si>
  <si>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</si>
  <si>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</si>
  <si>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</si>
  <si>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</si>
  <si>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</si>
  <si>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</si>
  <si>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</si>
  <si>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</si>
  <si>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</si>
  <si>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</si>
  <si>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</si>
  <si>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</si>
  <si>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</si>
  <si>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</si>
  <si>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</si>
  <si>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</si>
  <si>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</si>
  <si>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</si>
  <si>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</si>
  <si>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</si>
  <si>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</si>
  <si>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</si>
  <si>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</si>
  <si>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</si>
  <si>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</si>
  <si>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</si>
  <si>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</si>
  <si>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</si>
  <si>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</si>
  <si>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</si>
  <si>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</si>
  <si>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</si>
  <si>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</si>
  <si>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</si>
  <si>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</si>
  <si>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</si>
  <si>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</si>
  <si>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</si>
  <si>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</si>
  <si>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</si>
  <si>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</si>
  <si>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</si>
  <si>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</si>
  <si>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</si>
  <si>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</si>
  <si>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</si>
  <si>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</si>
  <si>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</si>
  <si>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</si>
  <si>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</si>
  <si>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</si>
  <si>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</si>
  <si>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</si>
  <si>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</si>
  <si>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</si>
  <si>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</si>
  <si>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</si>
  <si>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</si>
  <si>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</si>
  <si>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</si>
  <si>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</si>
  <si>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</si>
  <si>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</si>
  <si>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</si>
  <si>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</si>
  <si>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</si>
  <si>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</si>
  <si>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</si>
  <si>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</si>
  <si>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</si>
  <si>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</si>
  <si>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</si>
  <si>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</si>
  <si>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</si>
  <si>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</si>
  <si>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</si>
  <si>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</si>
  <si>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</si>
  <si>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</si>
  <si>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</si>
  <si>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</si>
  <si>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</si>
  <si>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</si>
  <si>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</si>
  <si>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</si>
  <si>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</si>
  <si>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</si>
  <si>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</si>
  <si>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</si>
  <si>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</si>
  <si>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</si>
  <si>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</si>
  <si>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</si>
  <si>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</si>
  <si>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</si>
  <si>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</si>
  <si>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</si>
  <si>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</si>
  <si>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</si>
  <si>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</si>
  <si>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</si>
  <si>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</si>
  <si>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</si>
  <si>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</si>
  <si>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</si>
  <si>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</si>
  <si>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</si>
  <si>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</si>
  <si>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</si>
  <si>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</si>
  <si>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</si>
  <si>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</si>
  <si>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</si>
  <si>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</si>
  <si>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</si>
  <si>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</si>
  <si>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</si>
  <si>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</si>
  <si>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</si>
  <si>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</si>
  <si>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</si>
  <si>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</si>
  <si>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</si>
  <si>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</si>
  <si>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</si>
  <si>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</si>
  <si>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</si>
  <si>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</si>
  <si>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</si>
  <si>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</si>
  <si>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</si>
  <si>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</si>
  <si>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</si>
  <si>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</si>
  <si>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</si>
  <si>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</si>
  <si>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</si>
  <si>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</si>
  <si>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</si>
  <si>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</si>
  <si>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</si>
  <si>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</si>
  <si>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</si>
  <si>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</si>
  <si>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</si>
  <si>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</si>
  <si>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</si>
  <si>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</si>
  <si>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</si>
  <si>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</si>
  <si>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</si>
  <si>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</si>
  <si>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</si>
  <si>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</si>
  <si>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</si>
  <si>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</si>
  <si>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</si>
  <si>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</si>
  <si>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</si>
  <si>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</si>
  <si>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</si>
  <si>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</si>
  <si>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</si>
  <si>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</si>
  <si>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</si>
  <si>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</si>
  <si>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</si>
  <si>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</si>
  <si>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</si>
  <si>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</si>
  <si>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</si>
  <si>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</si>
  <si>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</si>
  <si>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</si>
  <si>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</si>
  <si>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</si>
  <si>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</si>
  <si>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</si>
  <si>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</si>
  <si>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</si>
  <si>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</si>
  <si>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</si>
  <si>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</si>
  <si>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</si>
  <si>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</si>
  <si>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</si>
  <si>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</si>
  <si>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</si>
  <si>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</si>
  <si>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</si>
  <si>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</si>
  <si>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</si>
  <si>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</si>
  <si>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</si>
  <si>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</si>
  <si>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</si>
  <si>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</si>
  <si>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</si>
  <si>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</si>
  <si>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</si>
  <si>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</si>
  <si>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</si>
  <si>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</si>
  <si>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</si>
  <si>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</si>
  <si>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</si>
  <si>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</si>
  <si>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</si>
  <si>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</si>
  <si>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</si>
  <si>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</si>
  <si>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</si>
  <si>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</si>
  <si>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</si>
  <si>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</si>
  <si>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</si>
  <si>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</si>
  <si>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</si>
  <si>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</si>
  <si>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</si>
  <si>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</si>
  <si>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</si>
  <si>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</si>
  <si>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</si>
  <si>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</si>
  <si>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</si>
  <si>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</si>
  <si>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</si>
  <si>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</si>
  <si>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</si>
  <si>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</si>
  <si>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</si>
  <si>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</si>
  <si>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</si>
  <si>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</si>
  <si>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</si>
  <si>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</si>
  <si>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</si>
  <si>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</si>
  <si>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</si>
  <si>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</si>
  <si>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</si>
  <si>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</si>
  <si>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</si>
  <si>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</si>
  <si>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</si>
  <si>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</si>
  <si>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</si>
  <si>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</si>
  <si>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</si>
  <si>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</si>
  <si>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</si>
  <si>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</si>
  <si>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</si>
  <si>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</si>
  <si>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</si>
  <si>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</si>
  <si>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</si>
  <si>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</si>
  <si>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</si>
  <si>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</si>
  <si>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</si>
  <si>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</si>
  <si>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</si>
  <si>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</si>
  <si>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</si>
  <si>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</si>
  <si>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</si>
  <si>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</si>
  <si>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</si>
  <si>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</si>
  <si>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</si>
  <si>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</si>
  <si>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</si>
  <si>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</si>
  <si>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</si>
  <si>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</si>
  <si>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</si>
  <si>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</si>
  <si>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</si>
  <si>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</si>
  <si>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</si>
  <si>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</si>
  <si>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</si>
  <si>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</si>
  <si>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</si>
  <si>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</si>
  <si>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</si>
  <si>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</si>
  <si>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</si>
  <si>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</si>
  <si>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</si>
  <si>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</si>
  <si>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</si>
  <si>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</si>
  <si>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</si>
  <si>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</si>
  <si>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</si>
  <si>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</si>
  <si>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</si>
  <si>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</si>
  <si>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</si>
  <si>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</si>
  <si>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</si>
  <si>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</si>
  <si>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</si>
  <si>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</si>
  <si>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</si>
  <si>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</si>
  <si>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</si>
  <si>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</si>
  <si>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</si>
  <si>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</si>
  <si>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</si>
  <si>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</si>
  <si>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</si>
  <si>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</si>
  <si>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</si>
  <si>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</si>
  <si>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</si>
  <si>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</si>
  <si>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</si>
  <si>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</si>
  <si>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</si>
  <si>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</si>
  <si>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</si>
  <si>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</si>
  <si>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</si>
  <si>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</si>
  <si>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</si>
  <si>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</si>
  <si>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</si>
  <si>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</si>
  <si>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</si>
  <si>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</si>
  <si>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</si>
  <si>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</si>
  <si>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</si>
  <si>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</si>
  <si>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</si>
  <si>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</si>
  <si>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</si>
  <si>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</si>
  <si>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</si>
  <si>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</si>
  <si>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</si>
  <si>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</si>
  <si>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</si>
  <si>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</si>
  <si>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</si>
  <si>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</si>
  <si>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</si>
  <si>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</si>
  <si>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</si>
  <si>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</si>
  <si>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</si>
  <si>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</si>
  <si>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</si>
  <si>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</si>
  <si>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</si>
  <si>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</si>
  <si>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</si>
  <si>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</si>
  <si>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</si>
  <si>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</si>
  <si>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</si>
  <si>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</si>
  <si>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</si>
  <si>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</si>
  <si>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</si>
  <si>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</si>
  <si>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</si>
  <si>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</si>
  <si>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</si>
  <si>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</si>
  <si>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</si>
  <si>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</si>
  <si>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</si>
  <si>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</si>
  <si>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</si>
  <si>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</si>
  <si>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</si>
  <si>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</si>
  <si>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</si>
  <si>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</si>
  <si>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</si>
  <si>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</si>
  <si>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</si>
  <si>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</si>
  <si>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</si>
  <si>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</si>
  <si>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</si>
  <si>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</si>
  <si>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</si>
  <si>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</si>
  <si>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</si>
  <si>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</si>
  <si>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</si>
  <si>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</si>
  <si>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</si>
  <si>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</si>
  <si>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</si>
  <si>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</si>
  <si>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</si>
  <si>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</si>
  <si>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</si>
  <si>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</si>
  <si>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</si>
  <si>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</si>
  <si>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</si>
  <si>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</si>
  <si>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</si>
  <si>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</si>
  <si>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</si>
  <si>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</si>
  <si>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</si>
  <si>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</si>
  <si>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</si>
  <si>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</si>
  <si>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</si>
  <si>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</si>
  <si>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</si>
  <si>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</si>
  <si>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</si>
  <si>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</si>
  <si>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</si>
  <si>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</si>
  <si>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</si>
  <si>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</si>
  <si>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</si>
  <si>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</si>
  <si>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</si>
  <si>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</si>
  <si>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</si>
  <si>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</si>
  <si>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</si>
  <si>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</si>
  <si>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</si>
  <si>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</si>
  <si>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</si>
  <si>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</si>
  <si>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</si>
  <si>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</si>
  <si>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</si>
  <si>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</si>
  <si>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</si>
  <si>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</si>
  <si>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</si>
  <si>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</si>
  <si>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</si>
  <si>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</si>
  <si>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</si>
  <si>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</si>
  <si>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</si>
  <si>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</si>
  <si>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</si>
  <si>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</si>
  <si>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</si>
  <si>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</si>
  <si>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</si>
  <si>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</si>
  <si>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</si>
  <si>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</si>
  <si>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</si>
  <si>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</si>
  <si>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</si>
  <si>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</si>
  <si>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</si>
  <si>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</si>
  <si>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</si>
  <si>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</si>
  <si>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</si>
  <si>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</si>
  <si>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</si>
  <si>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</si>
  <si>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</si>
  <si>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</si>
  <si>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</si>
  <si>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</si>
  <si>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</si>
  <si>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</si>
  <si>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</si>
  <si>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</si>
  <si>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</si>
  <si>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</si>
  <si>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</si>
  <si>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</si>
  <si>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</si>
  <si>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</si>
  <si>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</si>
  <si>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</si>
  <si>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</si>
  <si>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</si>
  <si>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</si>
  <si>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</si>
  <si>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</si>
  <si>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</si>
  <si>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</si>
  <si>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</si>
  <si>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</si>
  <si>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</si>
  <si>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</si>
  <si>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</si>
  <si>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</si>
  <si>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</si>
  <si>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</si>
  <si>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</si>
  <si>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</si>
  <si>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</si>
  <si>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</si>
  <si>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</si>
  <si>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</si>
  <si>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</si>
  <si>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</si>
  <si>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</si>
  <si>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</si>
  <si>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</si>
  <si>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</si>
  <si>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</si>
  <si>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</si>
  <si>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</si>
  <si>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</si>
  <si>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</si>
  <si>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</si>
  <si>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</si>
  <si>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</si>
  <si>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</si>
  <si>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</si>
  <si>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</si>
  <si>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</si>
  <si>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</si>
  <si>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</si>
  <si>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</si>
  <si>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</si>
  <si>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</si>
  <si>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</si>
  <si>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</si>
  <si>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</si>
  <si>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</si>
  <si>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</si>
  <si>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</si>
  <si>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</si>
  <si>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</si>
  <si>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</si>
  <si>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</si>
  <si>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</si>
  <si>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</si>
  <si>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</si>
  <si>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</si>
  <si>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</si>
  <si>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</si>
  <si>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</si>
  <si>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</si>
  <si>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</si>
  <si>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</si>
  <si>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</si>
  <si>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</si>
  <si>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</si>
  <si>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</si>
  <si>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</si>
  <si>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</si>
  <si>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</si>
  <si>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</si>
  <si>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</si>
  <si>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</si>
  <si>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</si>
  <si>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</si>
  <si>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</si>
  <si>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</si>
  <si>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</si>
  <si>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</si>
  <si>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</si>
  <si>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</si>
  <si>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</si>
  <si>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</si>
  <si>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</si>
  <si>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</si>
  <si>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</si>
  <si>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</si>
  <si>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</si>
  <si>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</si>
  <si>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</si>
  <si>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</si>
  <si>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</si>
  <si>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</si>
  <si>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</si>
  <si>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</si>
  <si>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</si>
  <si>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</si>
  <si>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</si>
  <si>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</si>
  <si>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</si>
  <si>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</si>
  <si>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</si>
  <si>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</si>
  <si>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</si>
  <si>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</si>
  <si>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</si>
  <si>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</si>
  <si>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</si>
  <si>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</si>
  <si>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</si>
  <si>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</si>
  <si>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</si>
  <si>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</si>
  <si>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</si>
  <si>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</si>
  <si>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</si>
  <si>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</si>
  <si>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</si>
  <si>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</si>
  <si>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</si>
  <si>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</si>
  <si>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</si>
  <si>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</si>
  <si>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</si>
  <si>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</si>
  <si>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</si>
  <si>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</si>
  <si>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</si>
  <si>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</si>
  <si>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</si>
  <si>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</si>
  <si>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</si>
  <si>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</si>
  <si>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</si>
  <si>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</si>
  <si>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</si>
  <si>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</si>
  <si>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</si>
  <si>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</si>
  <si>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</si>
  <si>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</si>
  <si>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</si>
  <si>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</si>
  <si>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</si>
  <si>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</si>
  <si>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</si>
  <si>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</si>
  <si>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</si>
  <si>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</si>
  <si>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</si>
  <si>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</si>
  <si>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</si>
  <si>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</si>
  <si>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</si>
  <si>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</si>
  <si>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</si>
  <si>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</si>
  <si>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</si>
  <si>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</si>
  <si>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</si>
  <si>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</si>
  <si>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</si>
  <si>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</si>
  <si>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</si>
  <si>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</si>
  <si>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</si>
  <si>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</si>
  <si>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</si>
  <si>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</si>
  <si>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</si>
  <si>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</si>
  <si>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</si>
  <si>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</si>
  <si>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</si>
  <si>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</si>
  <si>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</si>
  <si>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</si>
  <si>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</si>
  <si>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</si>
  <si>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</si>
  <si>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</si>
  <si>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</si>
  <si>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</si>
  <si>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</si>
  <si>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</si>
  <si>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</si>
  <si>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</si>
  <si>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</si>
  <si>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</si>
  <si>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</si>
  <si>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</si>
  <si>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</si>
  <si>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</si>
  <si>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</si>
  <si>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</si>
  <si>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</si>
  <si>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</si>
  <si>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</si>
  <si>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</si>
  <si>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</si>
  <si>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</si>
  <si>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</si>
  <si>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</si>
  <si>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</si>
  <si>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</si>
  <si>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</si>
  <si>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</si>
  <si>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</si>
  <si>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</si>
  <si>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</si>
  <si>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</si>
  <si>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</si>
  <si>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</si>
  <si>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</si>
  <si>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</si>
  <si>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</si>
  <si>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</si>
  <si>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</si>
  <si>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</si>
  <si>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</si>
  <si>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</si>
  <si>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</si>
  <si>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</si>
  <si>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</si>
  <si>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</si>
  <si>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</si>
  <si>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</si>
  <si>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</si>
  <si>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</si>
  <si>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</si>
  <si>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</si>
  <si>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</si>
  <si>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</si>
  <si>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</si>
  <si>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</si>
  <si>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</si>
  <si>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</si>
  <si>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</si>
  <si>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</si>
  <si>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</si>
  <si>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</si>
  <si>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</si>
  <si>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</si>
  <si>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</si>
  <si>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</si>
  <si>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</si>
  <si>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</si>
  <si>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</si>
  <si>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</si>
  <si>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</si>
  <si>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</si>
  <si>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</si>
  <si>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</si>
  <si>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</si>
  <si>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</si>
  <si>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</si>
  <si>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</si>
  <si>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</si>
  <si>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</si>
  <si>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</si>
  <si>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</si>
  <si>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</si>
  <si>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</si>
  <si>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</si>
  <si>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</si>
  <si>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</si>
  <si>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</si>
  <si>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</si>
  <si>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</si>
  <si>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</si>
  <si>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</si>
  <si>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</si>
  <si>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</si>
  <si>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</si>
  <si>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</si>
  <si>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</si>
  <si>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</si>
  <si>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</si>
  <si>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</si>
  <si>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</si>
  <si>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</si>
  <si>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</si>
  <si>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</si>
  <si>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</si>
  <si>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</si>
  <si>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</si>
  <si>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</si>
  <si>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</si>
  <si>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</si>
  <si>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</si>
  <si>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</si>
  <si>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</si>
  <si>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</si>
  <si>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</si>
  <si>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</si>
  <si>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</si>
  <si>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</si>
  <si>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</si>
  <si>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</si>
  <si>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</si>
  <si>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</si>
  <si>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</si>
  <si>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</si>
  <si>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</si>
  <si>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</si>
  <si>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</si>
  <si>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</si>
  <si>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</si>
  <si>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</si>
  <si>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</si>
  <si>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</si>
  <si>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</si>
  <si>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</si>
  <si>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</si>
  <si>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</si>
  <si>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</si>
  <si>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</si>
  <si>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</si>
  <si>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</si>
  <si>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</si>
  <si>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</si>
  <si>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</si>
  <si>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</si>
  <si>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</si>
  <si>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</si>
  <si>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</si>
  <si>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</si>
  <si>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</si>
  <si>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</si>
  <si>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</si>
  <si>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</si>
  <si>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</si>
  <si>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</si>
  <si>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</si>
  <si>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</si>
  <si>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</si>
  <si>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</si>
  <si>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</si>
  <si>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</si>
  <si>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</si>
  <si>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</si>
  <si>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</si>
  <si>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</si>
  <si>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</si>
  <si>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</si>
  <si>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</si>
  <si>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</si>
  <si>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</si>
  <si>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</si>
  <si>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</si>
  <si>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</si>
  <si>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</si>
  <si>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</si>
  <si>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</si>
  <si>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</si>
  <si>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</si>
  <si>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</si>
  <si>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</si>
  <si>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</si>
  <si>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</si>
  <si>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</si>
  <si>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</si>
  <si>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</si>
  <si>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</si>
  <si>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</si>
  <si>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</si>
  <si>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</si>
  <si>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</si>
  <si>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</si>
  <si>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</si>
  <si>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</si>
  <si>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</si>
  <si>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</si>
  <si>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</si>
  <si>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</si>
  <si>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</si>
  <si>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</si>
  <si>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</si>
  <si>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</si>
  <si>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</si>
  <si>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</si>
  <si>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</si>
  <si>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</si>
  <si>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</si>
  <si>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</si>
  <si>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</si>
  <si>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</si>
  <si>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</si>
  <si>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</si>
  <si>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</si>
  <si>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</si>
  <si>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</si>
  <si>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</si>
  <si>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</si>
  <si>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</si>
  <si>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</si>
  <si>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</si>
  <si>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</si>
  <si>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</si>
  <si>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</si>
  <si>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</si>
  <si>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</si>
  <si>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</si>
  <si>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</si>
  <si>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</si>
  <si>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</si>
  <si>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</si>
  <si>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</si>
  <si>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</si>
  <si>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</si>
  <si>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</si>
  <si>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</si>
  <si>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</si>
  <si>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</si>
  <si>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</si>
  <si>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</si>
  <si>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</si>
  <si>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</si>
  <si>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</si>
  <si>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</si>
  <si>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</si>
  <si>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</si>
  <si>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</si>
  <si>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</si>
  <si>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</si>
  <si>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</si>
  <si>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</si>
  <si>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</si>
  <si>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</si>
  <si>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</si>
  <si>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</si>
  <si>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</si>
  <si>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</si>
  <si>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</si>
  <si>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</si>
  <si>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</si>
  <si>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</si>
  <si>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</si>
  <si>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</si>
  <si>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</si>
  <si>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</si>
  <si>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</si>
  <si>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</si>
  <si>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</si>
  <si>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</si>
  <si>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</si>
  <si>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</si>
  <si>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</si>
  <si>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</si>
  <si>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</si>
  <si>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</si>
  <si>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</si>
  <si>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</si>
  <si>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</si>
  <si>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</si>
  <si>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</si>
  <si>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</si>
  <si>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</si>
  <si>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</si>
  <si>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</si>
  <si>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</si>
  <si>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</si>
  <si>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</si>
  <si>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</si>
  <si>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</si>
  <si>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</si>
  <si>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</si>
  <si>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</si>
  <si>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</si>
  <si>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</si>
  <si>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</si>
  <si>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</si>
  <si>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</si>
  <si>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</si>
  <si>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</si>
  <si>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</si>
  <si>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</si>
  <si>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</si>
  <si>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</si>
  <si>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</si>
  <si>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</si>
  <si>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</si>
  <si>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</si>
  <si>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</si>
  <si>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</si>
  <si>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</si>
  <si>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</si>
  <si>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</si>
  <si>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</si>
  <si>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</si>
  <si>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</si>
  <si>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</si>
  <si>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</si>
  <si>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</si>
  <si>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</si>
  <si>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</si>
  <si>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</si>
  <si>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</si>
  <si>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</si>
  <si>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</si>
  <si>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</si>
  <si>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</si>
  <si>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</si>
  <si>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</si>
  <si>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</si>
  <si>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</si>
  <si>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</si>
  <si>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</si>
  <si>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</si>
  <si>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</si>
  <si>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</si>
  <si>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</si>
  <si>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</si>
  <si>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</si>
  <si>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</si>
  <si>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</si>
  <si>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</si>
  <si>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</si>
  <si>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</si>
  <si>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</si>
  <si>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</si>
  <si>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</si>
  <si>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</si>
  <si>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</si>
  <si>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</si>
  <si>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</si>
  <si>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</si>
  <si>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</si>
  <si>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</si>
  <si>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</si>
  <si>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</si>
  <si>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</si>
  <si>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</si>
  <si>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</si>
  <si>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</si>
  <si>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</si>
  <si>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</si>
  <si>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</si>
  <si>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</si>
  <si>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</si>
  <si>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</si>
  <si>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</si>
  <si>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</si>
  <si>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</si>
  <si>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</si>
  <si>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</si>
  <si>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</si>
  <si>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</si>
  <si>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</si>
  <si>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</si>
  <si>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</si>
  <si>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</si>
  <si>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</si>
  <si>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</si>
  <si>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</si>
  <si>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</si>
  <si>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</si>
  <si>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</si>
  <si>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</si>
  <si>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</si>
  <si>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</si>
  <si>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</si>
  <si>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</si>
  <si>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</si>
  <si>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</si>
  <si>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</si>
  <si>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</si>
  <si>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</si>
  <si>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</si>
  <si>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</si>
  <si>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</si>
  <si>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</si>
  <si>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</si>
  <si>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</si>
  <si>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</si>
  <si>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</si>
  <si>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</si>
  <si>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</si>
  <si>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</si>
  <si>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</si>
  <si>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</si>
  <si>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</si>
  <si>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</si>
  <si>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</si>
  <si>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</si>
  <si>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</si>
  <si>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</si>
  <si>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</si>
  <si>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</si>
  <si>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</si>
  <si>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</si>
  <si>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</si>
  <si>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</si>
  <si>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</si>
  <si>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</si>
  <si>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</si>
  <si>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</si>
  <si>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</si>
  <si>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</si>
  <si>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</si>
  <si>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</si>
  <si>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</si>
  <si>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</si>
  <si>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</si>
  <si>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</si>
  <si>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</si>
  <si>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</si>
  <si>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</si>
  <si>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</si>
  <si>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</si>
  <si>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</si>
  <si>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</si>
  <si>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</si>
  <si>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</si>
  <si>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</si>
  <si>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</si>
  <si>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</si>
  <si>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</si>
  <si>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</si>
  <si>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</si>
  <si>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</si>
  <si>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</si>
  <si>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</si>
  <si>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</si>
  <si>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</si>
  <si>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</si>
  <si>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</si>
  <si>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</si>
  <si>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</si>
  <si>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</si>
  <si>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</si>
  <si>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</si>
  <si>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</si>
  <si>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</si>
  <si>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</si>
  <si>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</si>
  <si>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</si>
  <si>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</si>
  <si>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</si>
  <si>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</si>
  <si>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</si>
  <si>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</si>
  <si>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</si>
  <si>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</si>
  <si>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</si>
  <si>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</si>
  <si>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</si>
  <si>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</si>
  <si>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</si>
  <si>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</si>
  <si>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</si>
  <si>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</si>
  <si>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</si>
  <si>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</si>
  <si>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</si>
  <si>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</si>
  <si>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</si>
  <si>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</si>
  <si>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</si>
  <si>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</si>
  <si>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</si>
  <si>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</si>
  <si>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</si>
  <si>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</si>
  <si>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</si>
  <si>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</si>
  <si>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</si>
  <si>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</si>
  <si>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</si>
  <si>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</si>
  <si>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</si>
  <si>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</si>
  <si>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</si>
  <si>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</si>
  <si>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</si>
  <si>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</si>
  <si>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</si>
  <si>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</si>
  <si>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</si>
  <si>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</si>
  <si>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</si>
  <si>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</si>
  <si>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</si>
  <si>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</si>
  <si>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</si>
  <si>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</si>
  <si>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</si>
  <si>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</si>
  <si>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</si>
  <si>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</si>
  <si>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</si>
  <si>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</si>
  <si>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</si>
  <si>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</si>
  <si>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</si>
  <si>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</si>
  <si>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</si>
  <si>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</si>
  <si>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</si>
  <si>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</si>
  <si>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</si>
  <si>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</si>
  <si>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</si>
  <si>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</si>
  <si>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</si>
  <si>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</si>
  <si>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</si>
  <si>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</si>
  <si>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</si>
  <si>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</si>
  <si>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</si>
  <si>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</si>
  <si>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</si>
  <si>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</si>
  <si>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</si>
  <si>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</si>
  <si>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</si>
  <si>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</si>
  <si>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</si>
  <si>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</si>
  <si>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</si>
  <si>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</si>
  <si>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</si>
  <si>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</si>
  <si>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</si>
  <si>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</si>
  <si>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</si>
  <si>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</si>
  <si>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</si>
  <si>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</si>
  <si>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</si>
  <si>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</si>
  <si>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</si>
  <si>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</si>
  <si>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</si>
  <si>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</si>
  <si>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</si>
  <si>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</si>
  <si>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</si>
  <si>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</si>
  <si>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</si>
  <si>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</si>
  <si>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</si>
  <si>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</si>
  <si>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</si>
  <si>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</si>
  <si>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</si>
  <si>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</si>
  <si>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</si>
  <si>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</si>
  <si>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</si>
  <si>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</si>
  <si>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</si>
  <si>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</si>
  <si>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</si>
  <si>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</si>
  <si>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</si>
  <si>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</si>
  <si>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</si>
  <si>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</si>
  <si>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</si>
  <si>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</si>
  <si>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</si>
  <si>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</si>
  <si>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</si>
  <si>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</si>
  <si>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</si>
  <si>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</si>
  <si>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</si>
  <si>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</si>
  <si>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</si>
  <si>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</si>
  <si>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</si>
  <si>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</si>
  <si>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</si>
  <si>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</si>
  <si>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</si>
  <si>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</si>
  <si>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</si>
  <si>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</si>
  <si>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</si>
  <si>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</si>
  <si>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</si>
  <si>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</si>
  <si>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</si>
  <si>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</si>
  <si>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</si>
  <si>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</si>
  <si>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</si>
  <si>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</si>
  <si>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</si>
  <si>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</si>
  <si>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</si>
  <si>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</si>
  <si>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</si>
  <si>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</si>
  <si>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</si>
  <si>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</si>
  <si>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</si>
  <si>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</si>
  <si>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</si>
  <si>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</si>
  <si>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</si>
  <si>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</si>
  <si>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</si>
  <si>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</si>
  <si>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</si>
  <si>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</si>
  <si>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</si>
  <si>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</si>
  <si>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</si>
  <si>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</si>
  <si>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</si>
  <si>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</si>
  <si>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</si>
  <si>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</si>
  <si>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</si>
  <si>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</si>
  <si>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</si>
  <si>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</si>
  <si>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</si>
  <si>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</si>
  <si>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</si>
  <si>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</si>
  <si>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</si>
  <si>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</si>
  <si>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</si>
  <si>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</si>
  <si>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</si>
  <si>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</si>
  <si>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</si>
  <si>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</si>
  <si>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</si>
  <si>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</si>
  <si>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</si>
  <si>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</si>
  <si>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</si>
  <si>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</si>
  <si>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</si>
  <si>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</si>
  <si>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</si>
  <si>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</si>
  <si>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</si>
  <si>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</si>
  <si>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</si>
  <si>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</si>
  <si>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</si>
  <si>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</si>
  <si>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</si>
  <si>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</si>
  <si>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</si>
  <si>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</si>
  <si>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</si>
  <si>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</si>
  <si>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</si>
  <si>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</si>
  <si>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</si>
  <si>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</si>
  <si>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</si>
  <si>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</si>
  <si>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</si>
  <si>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</si>
  <si>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</si>
  <si>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</si>
  <si>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</si>
  <si>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</si>
  <si>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</si>
  <si>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</si>
  <si>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</si>
  <si>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</si>
  <si>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</si>
  <si>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</si>
  <si>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</si>
  <si>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</si>
  <si>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</si>
  <si>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</si>
  <si>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</si>
  <si>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</si>
  <si>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</si>
  <si>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</si>
  <si>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</si>
  <si>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</si>
  <si>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</si>
  <si>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</si>
  <si>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</si>
  <si>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</si>
  <si>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</si>
  <si>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</si>
  <si>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</si>
  <si>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</si>
  <si>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</si>
  <si>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</si>
  <si>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</si>
  <si>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</si>
  <si>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</si>
  <si>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</si>
  <si>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</si>
  <si>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</si>
  <si>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</si>
  <si>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</si>
  <si>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</si>
  <si>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</si>
  <si>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</si>
  <si>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</si>
  <si>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</si>
  <si>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</si>
  <si>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</si>
  <si>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</si>
  <si>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</si>
  <si>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</si>
  <si>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</si>
  <si>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</si>
  <si>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</si>
  <si>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</si>
  <si>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</si>
  <si>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</si>
  <si>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</si>
  <si>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</si>
  <si>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</si>
  <si>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</si>
  <si>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</si>
  <si>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</si>
  <si>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</si>
  <si>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</si>
  <si>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</si>
  <si>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</si>
  <si>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</si>
  <si>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</si>
  <si>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</si>
  <si>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</si>
  <si>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</si>
  <si>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</si>
  <si>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</si>
  <si>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</si>
  <si>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</si>
  <si>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</si>
  <si>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</si>
  <si>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</si>
  <si>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</si>
  <si>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</si>
  <si>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</si>
  <si>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</si>
  <si>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</si>
  <si>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</si>
  <si>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</si>
  <si>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</si>
  <si>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</si>
  <si>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</si>
  <si>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</si>
  <si>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</si>
  <si>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</si>
  <si>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</si>
  <si>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</si>
  <si>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</si>
  <si>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</si>
  <si>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</si>
  <si>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</si>
  <si>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</si>
  <si>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</si>
  <si>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</si>
  <si>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</si>
  <si>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</si>
  <si>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</si>
  <si>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</si>
  <si>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</si>
  <si>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</si>
  <si>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</si>
  <si>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</si>
  <si>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</si>
  <si>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</si>
  <si>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</si>
  <si>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</si>
  <si>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</si>
  <si>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</si>
  <si>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</si>
  <si>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</si>
  <si>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</si>
  <si>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</si>
  <si>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</si>
  <si>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</si>
  <si>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</si>
  <si>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</si>
  <si>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</si>
  <si>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</si>
  <si>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</si>
  <si>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</si>
  <si>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</si>
  <si>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</si>
  <si>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</si>
  <si>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</si>
  <si>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</si>
  <si>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</si>
  <si>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</si>
  <si>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</si>
  <si>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</si>
  <si>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</si>
  <si>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</si>
  <si>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</si>
  <si>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</si>
  <si>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</si>
  <si>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</si>
  <si>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</si>
  <si>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</si>
  <si>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</si>
  <si>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</si>
  <si>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</si>
  <si>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</si>
  <si>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</si>
  <si>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</si>
  <si>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</si>
  <si>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</si>
  <si>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</si>
  <si>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</si>
  <si>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</si>
  <si>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</si>
  <si>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</si>
  <si>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</si>
  <si>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</si>
  <si>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</si>
  <si>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</si>
  <si>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</si>
  <si>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</si>
  <si>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</si>
  <si>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</si>
  <si>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</si>
  <si>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</si>
  <si>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</si>
  <si>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</si>
  <si>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</si>
  <si>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</si>
  <si>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</si>
  <si>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</si>
  <si>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</si>
  <si>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</si>
  <si>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</si>
  <si>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</si>
  <si>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</si>
  <si>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</si>
  <si>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</si>
  <si>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</si>
  <si>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</si>
  <si>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</si>
  <si>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</si>
  <si>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</si>
  <si>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</si>
  <si>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</si>
  <si>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</si>
  <si>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</si>
  <si>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</si>
  <si>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</si>
  <si>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</si>
  <si>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</si>
  <si>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</si>
  <si>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</si>
  <si>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</si>
  <si>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</si>
  <si>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</si>
  <si>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</si>
  <si>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</si>
  <si>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</si>
  <si>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</si>
  <si>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</si>
  <si>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</si>
  <si>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</si>
  <si>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</si>
  <si>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</si>
  <si>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</si>
  <si>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</si>
  <si>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</si>
  <si>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</si>
  <si>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</si>
  <si>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</si>
  <si>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</si>
  <si>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</si>
  <si>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</si>
  <si>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</si>
  <si>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</si>
  <si>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</si>
  <si>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</si>
  <si>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</si>
  <si>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</si>
  <si>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</si>
  <si>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</si>
  <si>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</si>
  <si>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</si>
  <si>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</si>
  <si>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</si>
  <si>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</si>
  <si>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</si>
  <si>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</si>
  <si>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</si>
  <si>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</si>
  <si>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</si>
  <si>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</si>
  <si>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</si>
  <si>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</si>
  <si>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</si>
  <si>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</si>
  <si>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</si>
  <si>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</si>
  <si>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</si>
  <si>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</si>
  <si>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</si>
  <si>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</si>
  <si>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</si>
  <si>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</si>
  <si>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</si>
  <si>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</si>
  <si>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</si>
  <si>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</si>
  <si>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</si>
  <si>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</si>
  <si>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</si>
  <si>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</si>
  <si>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</si>
  <si>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</si>
  <si>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</si>
  <si>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</si>
  <si>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</si>
  <si>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</si>
  <si>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</si>
  <si>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</si>
  <si>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</si>
  <si>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</si>
  <si>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</si>
  <si>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</si>
  <si>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</si>
  <si>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</si>
  <si>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</si>
  <si>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</si>
  <si>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</si>
  <si>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</si>
  <si>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</si>
  <si>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</si>
  <si>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</si>
  <si>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</si>
  <si>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</si>
  <si>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</si>
  <si>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</si>
  <si>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</si>
  <si>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</si>
  <si>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</si>
  <si>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</si>
  <si>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</si>
  <si>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</si>
  <si>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</si>
  <si>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</si>
  <si>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</si>
  <si>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</si>
  <si>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</si>
  <si>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</si>
  <si>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</si>
  <si>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</si>
  <si>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</si>
  <si>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</si>
  <si>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</si>
  <si>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</si>
  <si>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</si>
  <si>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</si>
  <si>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</si>
  <si>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</si>
  <si>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</si>
  <si>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</si>
  <si>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</si>
  <si>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</si>
  <si>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</si>
  <si>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</si>
  <si>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</si>
  <si>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</si>
  <si>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</si>
  <si>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</si>
  <si>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</si>
  <si>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</si>
  <si>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</si>
  <si>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</si>
  <si>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</si>
  <si>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</si>
  <si>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</si>
  <si>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</si>
  <si>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</si>
  <si>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</si>
  <si>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</si>
  <si>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</si>
  <si>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</si>
  <si>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</si>
  <si>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</si>
  <si>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</si>
  <si>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</si>
  <si>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</si>
  <si>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</si>
  <si>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</si>
  <si>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</si>
  <si>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</si>
  <si>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</si>
  <si>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</si>
  <si>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</si>
  <si>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</si>
  <si>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</si>
  <si>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</si>
  <si>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</si>
  <si>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</si>
  <si>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</si>
  <si>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</si>
  <si>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</si>
  <si>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</si>
  <si>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</si>
  <si>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</si>
  <si>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</si>
  <si>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</si>
  <si>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</si>
  <si>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</si>
  <si>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</si>
  <si>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</si>
  <si>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</si>
  <si>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</si>
  <si>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</si>
  <si>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</si>
  <si>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</si>
  <si>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</si>
  <si>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</si>
  <si>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</si>
  <si>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</si>
  <si>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</si>
  <si>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</si>
  <si>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</si>
  <si>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</si>
  <si>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</si>
  <si>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</si>
  <si>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</si>
  <si>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</si>
  <si>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</si>
  <si>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</si>
  <si>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</si>
  <si>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</si>
  <si>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</si>
  <si>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</si>
  <si>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</si>
  <si>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</si>
  <si>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</si>
  <si>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</si>
  <si>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</si>
  <si>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</si>
  <si>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</si>
  <si>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</si>
  <si>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</si>
  <si>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</si>
  <si>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</si>
  <si>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</si>
  <si>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</si>
  <si>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</si>
  <si>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</si>
  <si>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</si>
  <si>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</si>
  <si>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</si>
  <si>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</si>
  <si>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</si>
  <si>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</si>
  <si>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</si>
  <si>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</si>
  <si>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</si>
  <si>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</si>
  <si>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</si>
  <si>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</si>
  <si>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</si>
  <si>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</si>
  <si>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</si>
  <si>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</si>
  <si>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</si>
  <si>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</si>
  <si>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</si>
  <si>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</si>
  <si>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</si>
  <si>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</si>
  <si>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</si>
  <si>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</si>
  <si>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</si>
  <si>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</si>
  <si>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</si>
  <si>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</si>
  <si>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</si>
  <si>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</si>
  <si>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</si>
  <si>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</si>
  <si>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</si>
  <si>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</si>
  <si>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</si>
  <si>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</si>
  <si>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</si>
  <si>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</si>
  <si>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</si>
  <si>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</si>
  <si>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</si>
  <si>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</si>
  <si>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</si>
  <si>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</si>
  <si>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</si>
  <si>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</si>
  <si>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</si>
  <si>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</si>
  <si>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</si>
  <si>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</si>
  <si>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</si>
  <si>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</si>
  <si>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</si>
  <si>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</si>
  <si>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</si>
  <si>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</si>
  <si>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</si>
  <si>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</si>
  <si>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</si>
  <si>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</si>
  <si>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</si>
  <si>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</si>
  <si>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</si>
  <si>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</si>
  <si>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</si>
  <si>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</si>
  <si>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</si>
  <si>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</si>
  <si>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</si>
  <si>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</si>
  <si>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</si>
  <si>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</si>
  <si>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</si>
  <si>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</si>
  <si>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</si>
  <si>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</si>
  <si>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</si>
  <si>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</si>
  <si>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</si>
  <si>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</si>
  <si>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</si>
  <si>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</si>
  <si>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</si>
  <si>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</si>
  <si>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</si>
  <si>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</si>
  <si>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</si>
  <si>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</si>
  <si>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</si>
  <si>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</si>
  <si>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</si>
  <si>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</si>
  <si>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</si>
  <si>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</si>
  <si>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</si>
  <si>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</si>
  <si>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</si>
  <si>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</si>
  <si>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</si>
  <si>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</si>
  <si>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</si>
  <si>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</si>
  <si>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</si>
  <si>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</si>
  <si>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</si>
  <si>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</si>
  <si>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</si>
  <si>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</si>
  <si>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</si>
  <si>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</si>
  <si>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</si>
  <si>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</si>
  <si>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</si>
  <si>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</si>
  <si>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</si>
  <si>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</si>
  <si>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</si>
  <si>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</si>
  <si>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</si>
  <si>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</si>
  <si>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</si>
  <si>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</si>
  <si>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</si>
  <si>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</si>
  <si>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</si>
  <si>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</si>
  <si>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</si>
  <si>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</si>
  <si>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</si>
  <si>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</si>
  <si>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</si>
  <si>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</si>
  <si>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</si>
  <si>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</si>
  <si>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</si>
  <si>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</si>
  <si>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</si>
  <si>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</si>
  <si>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</si>
  <si>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</si>
  <si>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</si>
  <si>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</si>
  <si>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</si>
  <si>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</si>
  <si>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</si>
  <si>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</si>
  <si>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</si>
  <si>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</si>
  <si>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</si>
  <si>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</si>
  <si>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</si>
  <si>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</si>
  <si>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</si>
  <si>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</si>
  <si>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</si>
  <si>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</si>
  <si>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</si>
  <si>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</si>
  <si>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</si>
  <si>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</si>
  <si>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</si>
  <si>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</si>
  <si>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</si>
  <si>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</si>
  <si>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</si>
  <si>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</si>
  <si>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</si>
  <si>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</si>
  <si>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</si>
  <si>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</si>
  <si>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</si>
  <si>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</si>
  <si>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</si>
  <si>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</si>
  <si>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</si>
  <si>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</si>
  <si>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</si>
  <si>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</si>
  <si>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</si>
  <si>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</si>
  <si>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</si>
  <si>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</si>
  <si>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</si>
  <si>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</si>
  <si>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</si>
  <si>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</si>
  <si>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</si>
  <si>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</si>
  <si>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</si>
  <si>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</si>
  <si>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</si>
  <si>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</si>
  <si>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</si>
  <si>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</si>
  <si>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</si>
  <si>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</si>
  <si>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</si>
  <si>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</si>
  <si>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</si>
  <si>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</si>
  <si>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</si>
  <si>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</si>
  <si>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</si>
  <si>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</si>
  <si>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</si>
  <si>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</si>
  <si>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</si>
  <si>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</si>
  <si>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</si>
  <si>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</si>
  <si>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</si>
  <si>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</si>
  <si>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</si>
  <si>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</si>
  <si>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</si>
  <si>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</si>
  <si>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</si>
  <si>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</si>
  <si>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</si>
  <si>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</si>
  <si>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</si>
  <si>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</si>
  <si>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</si>
  <si>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</si>
  <si>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</si>
  <si>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</si>
  <si>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</si>
  <si>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</si>
  <si>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</si>
  <si>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</si>
  <si>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</si>
  <si>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</si>
  <si>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</si>
  <si>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</si>
  <si>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</si>
  <si>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</si>
  <si>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</si>
  <si>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</si>
  <si>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</si>
  <si>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</si>
  <si>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</si>
  <si>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</si>
  <si>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</si>
  <si>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</si>
  <si>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</si>
  <si>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</si>
  <si>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</si>
  <si>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</si>
  <si>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</si>
  <si>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</si>
  <si>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</si>
  <si>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</si>
  <si>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</si>
  <si>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</si>
  <si>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</si>
  <si>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</si>
  <si>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</si>
  <si>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</si>
  <si>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</si>
  <si>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</si>
  <si>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</si>
  <si>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</si>
  <si>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</si>
  <si>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</si>
  <si>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</si>
  <si>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</si>
  <si>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</si>
  <si>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</si>
  <si>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</si>
  <si>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</si>
  <si>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</si>
  <si>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</si>
  <si>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</si>
  <si>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</si>
  <si>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</si>
  <si>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</si>
  <si>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</si>
  <si>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</si>
  <si>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</si>
  <si>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</si>
  <si>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</si>
  <si>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</si>
  <si>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</si>
  <si>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</si>
  <si>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</si>
  <si>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</si>
  <si>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</si>
  <si>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</si>
  <si>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</si>
  <si>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</si>
  <si>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</si>
  <si>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</si>
  <si>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</si>
  <si>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</si>
  <si>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</si>
  <si>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</si>
  <si>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</si>
  <si>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</si>
  <si>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</si>
  <si>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</si>
  <si>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</si>
  <si>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</si>
  <si>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</si>
  <si>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</si>
  <si>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</si>
  <si>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</si>
  <si>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</si>
  <si>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</si>
  <si>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</si>
  <si>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</si>
  <si>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</si>
  <si>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</si>
  <si>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</si>
  <si>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</si>
  <si>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</si>
  <si>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</si>
  <si>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</si>
  <si>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</si>
  <si>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</si>
  <si>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</si>
  <si>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</si>
  <si>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</si>
  <si>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</si>
  <si>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</si>
  <si>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</si>
  <si>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</si>
  <si>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</si>
  <si>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</si>
  <si>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</si>
  <si>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</si>
  <si>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</si>
  <si>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</si>
  <si>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</si>
  <si>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</si>
  <si>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</si>
  <si>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</si>
  <si>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</si>
  <si>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</si>
  <si>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</si>
  <si>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</si>
  <si>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</si>
  <si>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</si>
  <si>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</si>
  <si>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</si>
  <si>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</si>
  <si>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</si>
  <si>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</si>
  <si>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</si>
  <si>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</si>
  <si>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</si>
  <si>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</si>
  <si>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</si>
  <si>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</si>
  <si>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</si>
  <si>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</si>
  <si>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</si>
  <si>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</si>
  <si>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</si>
  <si>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</si>
  <si>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</si>
  <si>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</si>
  <si>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</si>
  <si>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</si>
  <si>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</si>
  <si>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</si>
  <si>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</si>
  <si>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</si>
  <si>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</si>
  <si>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</si>
  <si>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</si>
  <si>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</si>
  <si>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</si>
  <si>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</si>
  <si>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</si>
  <si>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</si>
  <si>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</si>
  <si>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</si>
  <si>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</si>
  <si>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</si>
  <si>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</si>
  <si>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</si>
  <si>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</si>
  <si>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</si>
  <si>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</si>
  <si>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</si>
  <si>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</si>
  <si>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</si>
  <si>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</si>
  <si>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</si>
  <si>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</si>
  <si>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</si>
  <si>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</si>
  <si>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</si>
  <si>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</si>
  <si>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</si>
  <si>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</si>
  <si>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</si>
  <si>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</si>
  <si>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</si>
  <si>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</si>
  <si>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</si>
  <si>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</si>
  <si>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</si>
  <si>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</si>
  <si>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</si>
  <si>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</si>
  <si>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</si>
  <si>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</si>
  <si>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</si>
  <si>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</si>
  <si>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</si>
  <si>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</si>
  <si>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</si>
  <si>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</si>
  <si>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</si>
  <si>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</si>
  <si>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</si>
  <si>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</si>
  <si>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</si>
  <si>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</si>
  <si>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</si>
  <si>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</si>
  <si>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</si>
  <si>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</si>
  <si>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</si>
  <si>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</si>
  <si>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</si>
  <si>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</si>
  <si>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</si>
  <si>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</si>
  <si>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</si>
  <si>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</si>
  <si>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</si>
  <si>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</si>
  <si>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</si>
  <si>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</si>
  <si>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</si>
  <si>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</si>
  <si>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</si>
  <si>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</si>
  <si>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</si>
  <si>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</si>
  <si>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</si>
  <si>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</si>
  <si>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</si>
  <si>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</si>
  <si>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</si>
  <si>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</si>
  <si>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</si>
  <si>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</si>
  <si>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</si>
  <si>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</si>
  <si>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</si>
  <si>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</si>
  <si>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</si>
  <si>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</si>
  <si>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</si>
  <si>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</si>
  <si>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</si>
  <si>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</si>
  <si>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</si>
  <si>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</si>
  <si>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</si>
  <si>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</si>
  <si>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</si>
  <si>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</si>
  <si>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</si>
  <si>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</si>
  <si>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</si>
  <si>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</si>
  <si>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</si>
  <si>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</si>
  <si>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</si>
  <si>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</si>
  <si>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</si>
  <si>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</si>
  <si>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</si>
  <si>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</si>
  <si>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</si>
  <si>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</si>
  <si>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</si>
  <si>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</si>
  <si>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</si>
  <si>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</si>
  <si>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</si>
  <si>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</si>
  <si>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</si>
  <si>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</si>
  <si>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</si>
  <si>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</si>
  <si>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</si>
  <si>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</si>
  <si>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</si>
  <si>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</si>
  <si>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</si>
  <si>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</si>
  <si>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</si>
  <si>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</si>
  <si>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</si>
  <si>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</si>
  <si>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</si>
  <si>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</si>
  <si>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</si>
  <si>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</si>
  <si>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</si>
  <si>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</si>
  <si>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</si>
  <si>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</si>
  <si>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</si>
  <si>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</si>
  <si>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</si>
  <si>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</si>
  <si>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</si>
  <si>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</si>
  <si>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</si>
  <si>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</si>
  <si>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</si>
  <si>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</si>
  <si>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</si>
  <si>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</si>
  <si>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</si>
  <si>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</si>
  <si>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</si>
  <si>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</si>
  <si>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</si>
  <si>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</si>
  <si>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</si>
  <si>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</si>
  <si>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</si>
  <si>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</si>
  <si>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</si>
  <si>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</si>
  <si>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</si>
  <si>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</si>
  <si>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</si>
  <si>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</si>
  <si>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</si>
  <si>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</si>
  <si>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</si>
  <si>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</si>
  <si>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</si>
  <si>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</si>
  <si>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</si>
  <si>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</si>
  <si>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</si>
  <si>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</si>
  <si>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</si>
  <si>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</si>
  <si>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</si>
  <si>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</si>
  <si>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</si>
  <si>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</si>
  <si>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</si>
  <si>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</si>
  <si>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</si>
  <si>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</si>
  <si>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</si>
  <si>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</si>
  <si>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</si>
  <si>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</si>
  <si>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</si>
  <si>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</si>
  <si>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</si>
  <si>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</si>
  <si>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</si>
  <si>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</si>
  <si>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</si>
  <si>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</si>
  <si>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</si>
  <si>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</si>
  <si>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</si>
  <si>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</si>
  <si>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</si>
  <si>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</si>
  <si>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</si>
  <si>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</si>
  <si>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</si>
  <si>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</si>
  <si>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</si>
  <si>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</si>
  <si>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</si>
  <si>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</si>
  <si>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</si>
  <si>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</si>
  <si>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</si>
  <si>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</si>
  <si>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</si>
  <si>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</si>
  <si>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</si>
  <si>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</si>
  <si>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</si>
  <si>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</si>
  <si>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</si>
  <si>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</si>
  <si>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</si>
  <si>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</si>
  <si>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</si>
  <si>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</si>
  <si>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</si>
  <si>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</si>
  <si>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</si>
  <si>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</si>
  <si>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</si>
  <si>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</si>
  <si>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</si>
  <si>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</si>
  <si>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</si>
  <si>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</si>
  <si>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</si>
  <si>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</si>
  <si>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</si>
  <si>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</si>
  <si>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</si>
  <si>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</si>
  <si>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</si>
  <si>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</si>
  <si>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</si>
  <si>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</si>
  <si>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</si>
  <si>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</si>
  <si>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</si>
  <si>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</si>
  <si>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</si>
  <si>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</si>
  <si>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</si>
  <si>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</si>
  <si>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</si>
  <si>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</si>
  <si>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</si>
  <si>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</si>
  <si>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</si>
  <si>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</si>
  <si>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</si>
  <si>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</si>
  <si>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</si>
  <si>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</si>
  <si>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</si>
  <si>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</si>
  <si>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</si>
  <si>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</si>
  <si>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</si>
  <si>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</si>
  <si>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</si>
  <si>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</si>
  <si>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</si>
  <si>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</si>
  <si>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</si>
  <si>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</si>
  <si>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</si>
  <si>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</si>
  <si>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</si>
  <si>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</si>
  <si>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</si>
  <si>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</si>
  <si>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</si>
  <si>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</si>
  <si>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</si>
  <si>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</si>
  <si>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</si>
  <si>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</si>
  <si>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</si>
  <si>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</si>
  <si>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</si>
  <si>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</si>
  <si>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</si>
  <si>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</si>
  <si>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</si>
  <si>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</si>
  <si>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</si>
  <si>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</si>
  <si>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</si>
  <si>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</si>
  <si>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</si>
  <si>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</si>
  <si>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</si>
  <si>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</si>
  <si>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</si>
  <si>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</si>
  <si>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</si>
  <si>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</si>
  <si>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</si>
  <si>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</si>
  <si>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</si>
  <si>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</si>
  <si>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</si>
  <si>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</si>
  <si>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</si>
  <si>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</si>
  <si>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</si>
  <si>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</si>
  <si>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</si>
  <si>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</si>
  <si>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</si>
  <si>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</si>
  <si>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</si>
  <si>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</si>
  <si>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</si>
  <si>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</si>
  <si>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</si>
  <si>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</si>
  <si>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</si>
  <si>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</si>
  <si>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</si>
  <si>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</si>
  <si>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</si>
  <si>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</si>
  <si>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</si>
  <si>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</si>
  <si>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</si>
  <si>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</si>
  <si>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</si>
  <si>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</si>
  <si>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</si>
  <si>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</si>
  <si>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</si>
  <si>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</si>
  <si>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</si>
  <si>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</si>
  <si>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</si>
  <si>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</si>
  <si>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</si>
  <si>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</si>
  <si>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</si>
  <si>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</si>
  <si>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</si>
  <si>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</si>
  <si>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</si>
  <si>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</si>
  <si>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</si>
  <si>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</si>
  <si>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</si>
  <si>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</si>
  <si>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</si>
  <si>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</si>
  <si>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</si>
  <si>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</si>
  <si>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</si>
  <si>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</si>
  <si>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</si>
  <si>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</si>
  <si>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</si>
  <si>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</si>
  <si>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</si>
  <si>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</si>
  <si>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</si>
  <si>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</si>
  <si>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</si>
  <si>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</si>
  <si>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</si>
  <si>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</si>
  <si>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</si>
  <si>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</si>
  <si>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</si>
  <si>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</si>
  <si>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</si>
  <si>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</si>
  <si>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</si>
  <si>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</si>
  <si>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</si>
  <si>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</si>
  <si>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</si>
  <si>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</si>
  <si>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</si>
  <si>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</si>
  <si>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</si>
  <si>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</si>
  <si>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</si>
  <si>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</si>
  <si>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</si>
  <si>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</si>
  <si>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</si>
  <si>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</si>
  <si>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</si>
  <si>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</si>
  <si>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</si>
  <si>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</si>
  <si>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</si>
  <si>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</si>
  <si>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</si>
  <si>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</si>
  <si>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</si>
  <si>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</si>
  <si>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</si>
  <si>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</si>
  <si>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</si>
  <si>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</si>
  <si>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</si>
  <si>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</si>
  <si>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</si>
  <si>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</si>
  <si>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</si>
  <si>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</si>
  <si>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</si>
  <si>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</si>
  <si>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</si>
  <si>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</si>
  <si>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</si>
  <si>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</si>
  <si>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</si>
  <si>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</si>
  <si>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</si>
  <si>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</si>
  <si>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</si>
  <si>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</si>
  <si>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</si>
  <si>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</si>
  <si>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</si>
  <si>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</si>
  <si>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</si>
  <si>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</si>
  <si>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</si>
  <si>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</si>
  <si>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</si>
  <si>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</si>
  <si>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</si>
  <si>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</si>
  <si>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</si>
  <si>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</si>
  <si>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</si>
  <si>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</si>
  <si>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</si>
  <si>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</si>
  <si>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</si>
  <si>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</si>
  <si>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</si>
  <si>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</si>
  <si>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</si>
  <si>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</si>
  <si>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</si>
  <si>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</si>
  <si>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</si>
  <si>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</si>
  <si>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</si>
  <si>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</si>
  <si>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</si>
  <si>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</si>
  <si>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</si>
  <si>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</si>
  <si>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</si>
  <si>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</si>
  <si>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</si>
  <si>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</si>
  <si>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</si>
  <si>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</si>
  <si>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</si>
  <si>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</si>
  <si>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</si>
  <si>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</si>
  <si>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</si>
  <si>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</si>
  <si>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</si>
  <si>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</si>
  <si>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</si>
  <si>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</si>
  <si>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</si>
  <si>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</si>
  <si>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</si>
  <si>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</si>
  <si>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</si>
  <si>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</si>
  <si>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</si>
  <si>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</si>
  <si>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</si>
  <si>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</si>
  <si>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</si>
  <si>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</si>
  <si>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</si>
  <si>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</si>
  <si>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</si>
  <si>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</si>
  <si>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</si>
  <si>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</si>
  <si>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</si>
  <si>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</si>
  <si>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</si>
  <si>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</si>
  <si>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</si>
  <si>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</si>
  <si>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</si>
  <si>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</si>
  <si>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</si>
  <si>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</si>
  <si>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</si>
  <si>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</si>
  <si>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</si>
  <si>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</si>
  <si>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</si>
  <si>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</si>
  <si>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</si>
  <si>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</si>
  <si>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</si>
  <si>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</si>
  <si>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</si>
  <si>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</si>
  <si>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</si>
  <si>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</si>
  <si>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</si>
  <si>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</si>
  <si>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</si>
  <si>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</si>
  <si>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</si>
  <si>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</si>
  <si>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</si>
  <si>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</si>
  <si>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</si>
  <si>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</si>
  <si>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</si>
  <si>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</si>
  <si>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</si>
  <si>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</si>
  <si>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</si>
  <si>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</si>
  <si>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</si>
  <si>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</si>
  <si>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</si>
  <si>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</si>
  <si>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</si>
  <si>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</si>
  <si>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</si>
  <si>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</si>
  <si>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</si>
  <si>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</si>
  <si>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</si>
  <si>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</si>
  <si>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</si>
  <si>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</si>
  <si>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</si>
  <si>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</si>
  <si>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</si>
  <si>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</si>
  <si>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</si>
  <si>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</si>
  <si>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</si>
  <si>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</si>
  <si>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</si>
  <si>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</si>
  <si>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</si>
  <si>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</si>
  <si>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</si>
  <si>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</si>
  <si>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</si>
  <si>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</si>
  <si>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</si>
  <si>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</si>
  <si>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</si>
  <si>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</si>
  <si>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</si>
  <si>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</si>
  <si>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</si>
  <si>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</si>
  <si>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</si>
  <si>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</si>
  <si>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</si>
  <si>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</si>
  <si>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</si>
  <si>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</si>
  <si>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</si>
  <si>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</si>
  <si>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</si>
  <si>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</si>
  <si>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</si>
  <si>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</si>
  <si>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</si>
  <si>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</si>
  <si>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</si>
  <si>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</si>
  <si>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</si>
  <si>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</si>
  <si>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</si>
  <si>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</si>
  <si>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</si>
  <si>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</si>
  <si>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</si>
  <si>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</si>
  <si>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</si>
  <si>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</si>
  <si>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</si>
  <si>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</si>
  <si>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</si>
  <si>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</si>
  <si>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</si>
  <si>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</si>
  <si>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</si>
  <si>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</si>
  <si>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</si>
  <si>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</si>
  <si>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</si>
  <si>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</si>
  <si>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</si>
  <si>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</si>
  <si>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</si>
  <si>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</si>
  <si>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</si>
  <si>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</si>
  <si>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</si>
  <si>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</si>
  <si>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</si>
  <si>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</si>
  <si>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</si>
  <si>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</si>
  <si>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</si>
  <si>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</si>
  <si>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</si>
  <si>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</si>
  <si>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</si>
  <si>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</si>
  <si>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</si>
  <si>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</si>
  <si>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</si>
  <si>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</si>
  <si>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</si>
  <si>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</si>
  <si>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</si>
  <si>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</si>
  <si>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</si>
  <si>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</si>
  <si>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</si>
  <si>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</si>
  <si>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</si>
  <si>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</si>
  <si>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</si>
  <si>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</si>
  <si>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</si>
  <si>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</si>
  <si>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</si>
  <si>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</si>
  <si>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</si>
  <si>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</si>
  <si>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</si>
  <si>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</si>
  <si>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</si>
  <si>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</si>
  <si>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</si>
  <si>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</si>
  <si>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</si>
  <si>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</si>
  <si>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</si>
  <si>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</si>
  <si>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</si>
  <si>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</si>
  <si>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</si>
  <si>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</si>
  <si>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</si>
  <si>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</si>
  <si>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</si>
  <si>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</si>
  <si>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</si>
  <si>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</si>
  <si>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</si>
  <si>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</si>
  <si>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</si>
  <si>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</si>
  <si>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</si>
  <si>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</si>
  <si>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</si>
  <si>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</si>
  <si>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</si>
  <si>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</si>
  <si>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</si>
  <si>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</si>
  <si>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</si>
  <si>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</si>
  <si>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</si>
  <si>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</si>
  <si>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</si>
  <si>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</si>
  <si>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</si>
  <si>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</si>
  <si>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</si>
  <si>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</si>
  <si>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</si>
  <si>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</si>
  <si>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</si>
  <si>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</si>
  <si>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</si>
  <si>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</si>
  <si>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</si>
  <si>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</si>
  <si>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</si>
  <si>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</si>
  <si>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</si>
  <si>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</si>
  <si>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</si>
  <si>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</si>
  <si>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</si>
  <si>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</si>
  <si>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</si>
  <si>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</si>
  <si>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</si>
  <si>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</si>
  <si>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</si>
  <si>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</si>
  <si>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</si>
  <si>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</si>
  <si>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</si>
  <si>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</si>
  <si>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</si>
  <si>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</si>
  <si>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</si>
  <si>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</si>
  <si>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</si>
  <si>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</si>
  <si>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</si>
  <si>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</si>
  <si>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</si>
  <si>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</si>
  <si>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</si>
  <si>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</si>
  <si>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</si>
  <si>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</si>
  <si>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</si>
  <si>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</si>
  <si>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</si>
  <si>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</si>
  <si>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</si>
  <si>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</si>
  <si>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</si>
  <si>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</si>
  <si>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</si>
  <si>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</si>
  <si>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</si>
  <si>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</si>
  <si>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</si>
  <si>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</si>
  <si>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</si>
  <si>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</si>
  <si>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</si>
  <si>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</si>
  <si>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</si>
  <si>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</si>
  <si>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</si>
  <si>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</si>
  <si>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</si>
  <si>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</si>
  <si>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</si>
  <si>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</si>
  <si>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</si>
  <si>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</si>
  <si>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</si>
  <si>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</si>
  <si>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</si>
  <si>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</si>
  <si>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</si>
  <si>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</si>
  <si>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</si>
  <si>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</si>
  <si>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</si>
  <si>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</si>
  <si>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</si>
  <si>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</si>
  <si>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</si>
  <si>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</si>
  <si>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</si>
  <si>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</si>
  <si>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</si>
  <si>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</si>
  <si>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</si>
  <si>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</si>
  <si>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</si>
  <si>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</si>
  <si>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</si>
  <si>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</si>
  <si>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</si>
  <si>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</si>
  <si>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</si>
  <si>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</si>
  <si>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</si>
  <si>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</si>
  <si>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</si>
  <si>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</si>
  <si>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</si>
  <si>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</si>
  <si>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</si>
  <si>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</si>
  <si>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</si>
  <si>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</si>
  <si>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</si>
  <si>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</si>
  <si>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</si>
  <si>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</si>
  <si>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</si>
  <si>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</si>
  <si>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</si>
  <si>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</si>
  <si>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</si>
  <si>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</si>
  <si>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</si>
  <si>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</si>
  <si>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</si>
  <si>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</si>
  <si>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</si>
  <si>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</si>
  <si>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</si>
  <si>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</si>
  <si>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</si>
  <si>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</si>
  <si>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</si>
  <si>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</si>
  <si>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</si>
  <si>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</si>
  <si>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</si>
  <si>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</si>
  <si>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</si>
  <si>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</si>
  <si>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</si>
  <si>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</si>
  <si>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</si>
  <si>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</si>
  <si>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</si>
  <si>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</si>
  <si>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</si>
  <si>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</si>
  <si>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</si>
  <si>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</si>
  <si>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</si>
  <si>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</si>
  <si>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</si>
  <si>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</si>
  <si>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</si>
  <si>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</si>
  <si>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</si>
  <si>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</si>
  <si>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</si>
  <si>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</si>
  <si>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</si>
  <si>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</si>
  <si>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</si>
  <si>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</si>
  <si>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</si>
  <si>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</si>
  <si>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</si>
  <si>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</si>
  <si>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</si>
  <si>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</si>
  <si>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</si>
  <si>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</si>
  <si>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</si>
  <si>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</si>
  <si>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</si>
  <si>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</si>
  <si>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</si>
  <si>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</si>
  <si>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</si>
  <si>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</si>
  <si>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</si>
  <si>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</si>
  <si>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</si>
  <si>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</si>
  <si>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</si>
  <si>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</si>
  <si>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</si>
  <si>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</si>
  <si>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</si>
  <si>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</si>
  <si>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</si>
  <si>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</si>
  <si>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</si>
  <si>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</si>
  <si>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</si>
  <si>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</si>
  <si>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</si>
  <si>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</si>
  <si>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</si>
  <si>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</si>
  <si>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</si>
  <si>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</si>
  <si>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</si>
  <si>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</si>
  <si>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</si>
  <si>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</si>
  <si>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</si>
  <si>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</si>
  <si>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</si>
  <si>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</si>
  <si>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</si>
  <si>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</si>
  <si>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</si>
  <si>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</si>
  <si>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</si>
  <si>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</si>
  <si>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</si>
  <si>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</si>
  <si>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</si>
  <si>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</si>
  <si>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</si>
  <si>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</si>
  <si>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</si>
  <si>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</si>
  <si>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</si>
  <si>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</si>
  <si>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</si>
  <si>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</si>
  <si>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</si>
  <si>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</si>
  <si>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</si>
  <si>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</si>
  <si>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</si>
  <si>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</si>
  <si>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</si>
  <si>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</si>
  <si>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</si>
  <si>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</si>
  <si>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</si>
  <si>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</si>
  <si>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</si>
  <si>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</si>
  <si>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</si>
  <si>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</si>
  <si>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</si>
  <si>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</si>
  <si>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</si>
  <si>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</si>
  <si>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</si>
  <si>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</si>
  <si>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</si>
  <si>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</si>
  <si>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</si>
  <si>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</si>
  <si>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</si>
  <si>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</si>
  <si>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</si>
  <si>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</si>
  <si>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</si>
  <si>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</si>
  <si>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</si>
  <si>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</si>
  <si>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</si>
  <si>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</si>
  <si>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</si>
  <si>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</si>
  <si>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</si>
  <si>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</si>
  <si>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</si>
  <si>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</si>
  <si>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</si>
  <si>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</si>
  <si>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</si>
  <si>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</si>
  <si>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</si>
  <si>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</si>
  <si>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</si>
  <si>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</si>
  <si>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</si>
  <si>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</si>
  <si>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</si>
  <si>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</si>
  <si>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</si>
  <si>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</si>
  <si>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</si>
  <si>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</si>
  <si>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</si>
  <si>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</si>
  <si>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</si>
  <si>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</si>
  <si>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</si>
  <si>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</si>
  <si>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</si>
  <si>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</si>
  <si>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</si>
  <si>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</si>
  <si>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</si>
  <si>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</si>
  <si>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</si>
  <si>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</si>
  <si>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</si>
  <si>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</si>
  <si>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</si>
  <si>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</si>
  <si>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</si>
  <si>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</si>
  <si>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</si>
  <si>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</si>
  <si>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</si>
  <si>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</si>
  <si>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</si>
  <si>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</si>
  <si>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</si>
  <si>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</si>
  <si>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</si>
  <si>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</si>
  <si>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</si>
  <si>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</si>
  <si>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</si>
  <si>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</si>
  <si>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</si>
  <si>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</si>
  <si>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</si>
  <si>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</si>
  <si>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</si>
  <si>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</si>
  <si>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</si>
  <si>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</si>
  <si>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</si>
  <si>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</si>
  <si>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</si>
  <si>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</si>
  <si>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</si>
  <si>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</si>
  <si>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</si>
  <si>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</si>
  <si>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</si>
  <si>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</si>
  <si>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</si>
  <si>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</si>
  <si>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</si>
  <si>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</si>
  <si>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</si>
  <si>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</si>
  <si>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</si>
  <si>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</si>
  <si>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</si>
  <si>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</si>
  <si>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</si>
  <si>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</si>
  <si>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</si>
  <si>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</si>
  <si>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</si>
  <si>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</si>
  <si>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</si>
  <si>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</si>
  <si>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</si>
  <si>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</si>
  <si>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</si>
  <si>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</si>
  <si>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</si>
  <si>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</si>
  <si>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</si>
  <si>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</si>
  <si>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</si>
  <si>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</si>
  <si>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</si>
  <si>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</si>
  <si>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</si>
  <si>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</si>
  <si>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</si>
  <si>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</si>
  <si>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</si>
  <si>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</si>
  <si>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</si>
  <si>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</si>
  <si>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</si>
  <si>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</si>
  <si>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</si>
  <si>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</si>
  <si>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</si>
  <si>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</si>
  <si>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</si>
  <si>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</si>
  <si>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</si>
  <si>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</si>
  <si>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</si>
  <si>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</si>
  <si>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</si>
  <si>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</si>
  <si>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</si>
  <si>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</si>
  <si>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</si>
  <si>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</si>
  <si>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</si>
  <si>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</si>
  <si>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</si>
  <si>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</si>
  <si>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</si>
  <si>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</si>
  <si>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</si>
  <si>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</si>
  <si>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</si>
  <si>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</si>
  <si>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</si>
  <si>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</si>
  <si>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</si>
  <si>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</si>
  <si>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</si>
  <si>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</si>
  <si>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</si>
  <si>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</si>
  <si>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</si>
  <si>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</si>
  <si>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</si>
  <si>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</si>
  <si>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</si>
  <si>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</si>
  <si>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</si>
  <si>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</si>
  <si>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</si>
  <si>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</si>
  <si>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</si>
  <si>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</si>
  <si>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</si>
  <si>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</si>
  <si>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</si>
  <si>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</si>
  <si>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</si>
  <si>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</si>
  <si>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</si>
  <si>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</si>
  <si>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</si>
  <si>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</si>
  <si>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</si>
  <si>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</si>
  <si>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</si>
  <si>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</si>
  <si>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</si>
  <si>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</si>
  <si>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</si>
  <si>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</si>
  <si>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</si>
  <si>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</si>
  <si>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</si>
  <si>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</si>
  <si>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</si>
  <si>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</si>
  <si>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</si>
  <si>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</si>
  <si>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</si>
  <si>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</si>
  <si>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</si>
  <si>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</si>
  <si>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</si>
  <si>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</si>
  <si>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</si>
  <si>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</si>
  <si>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</si>
  <si>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</si>
  <si>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</si>
  <si>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</si>
  <si>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</si>
  <si>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</si>
  <si>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</si>
  <si>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</si>
  <si>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</si>
  <si>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</si>
  <si>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</si>
  <si>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</si>
  <si>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</si>
  <si>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</si>
  <si>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</si>
  <si>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</si>
  <si>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</si>
  <si>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</si>
  <si>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</si>
  <si>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</si>
  <si>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</si>
  <si>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</si>
  <si>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</si>
  <si>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</si>
  <si>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</si>
  <si>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</si>
  <si>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</si>
  <si>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</si>
  <si>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</si>
  <si>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</si>
  <si>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</si>
  <si>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</si>
  <si>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</si>
  <si>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</si>
  <si>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</si>
  <si>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</si>
  <si>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</si>
  <si>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</si>
  <si>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</si>
  <si>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</si>
  <si>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</si>
  <si>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</si>
  <si>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</si>
  <si>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</si>
  <si>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</si>
  <si>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</si>
  <si>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</si>
  <si>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</si>
  <si>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</si>
  <si>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</si>
  <si>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</si>
  <si>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</si>
  <si>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</si>
  <si>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</si>
  <si>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</si>
  <si>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</si>
  <si>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</si>
  <si>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</si>
  <si>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</si>
  <si>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</si>
  <si>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</si>
  <si>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</si>
  <si>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</si>
  <si>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</si>
  <si>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</si>
  <si>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</si>
  <si>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</si>
  <si>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</si>
  <si>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</si>
  <si>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</si>
  <si>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</si>
  <si>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</si>
  <si>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</si>
  <si>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</si>
  <si>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</si>
  <si>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</si>
  <si>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</si>
  <si>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</si>
  <si>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</si>
  <si>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</si>
  <si>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</si>
  <si>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</si>
  <si>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</si>
  <si>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</si>
  <si>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</si>
  <si>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</si>
  <si>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</si>
  <si>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</si>
  <si>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</si>
  <si>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</si>
  <si>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</si>
  <si>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</si>
  <si>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</si>
  <si>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</si>
  <si>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</si>
  <si>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</si>
  <si>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</si>
  <si>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</si>
  <si>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</si>
  <si>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</si>
  <si>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</si>
  <si>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</si>
  <si>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</si>
  <si>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</si>
  <si>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</si>
  <si>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</si>
  <si>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</si>
  <si>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</si>
  <si>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</si>
  <si>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</si>
  <si>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</si>
  <si>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</si>
  <si>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</si>
  <si>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</si>
  <si>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</si>
  <si>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</si>
  <si>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</si>
  <si>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</si>
  <si>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</si>
  <si>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</si>
  <si>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</si>
  <si>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</si>
  <si>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</si>
  <si>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</si>
  <si>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</si>
  <si>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</si>
  <si>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</si>
  <si>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</si>
  <si>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</si>
  <si>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</si>
  <si>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</si>
  <si>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</si>
  <si>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</si>
  <si>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</si>
  <si>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</si>
  <si>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</si>
  <si>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</si>
  <si>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</si>
  <si>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</si>
  <si>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</si>
  <si>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</si>
  <si>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</si>
  <si>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</si>
  <si>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</si>
  <si>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</si>
  <si>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</si>
  <si>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</si>
  <si>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</si>
  <si>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</si>
  <si>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</si>
  <si>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</si>
  <si>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</si>
  <si>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</si>
  <si>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</si>
  <si>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</si>
  <si>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</si>
  <si>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</si>
  <si>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</si>
  <si>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</si>
  <si>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</si>
  <si>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</si>
  <si>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</si>
  <si>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</si>
  <si>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</si>
  <si>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</si>
  <si>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</si>
  <si>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</si>
  <si>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</si>
  <si>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</si>
  <si>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</si>
  <si>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</si>
  <si>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</si>
  <si>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</si>
  <si>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</si>
  <si>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</si>
  <si>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</si>
  <si>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</si>
  <si>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</si>
  <si>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</si>
  <si>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</si>
  <si>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</si>
  <si>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</si>
  <si>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</si>
  <si>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</si>
  <si>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</si>
  <si>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</si>
  <si>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</si>
  <si>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</si>
  <si>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</si>
  <si>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</si>
  <si>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</si>
  <si>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</si>
  <si>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</si>
  <si>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</si>
  <si>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</si>
  <si>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</si>
  <si>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</si>
  <si>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</si>
  <si>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</si>
  <si>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</si>
  <si>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</si>
  <si>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</si>
  <si>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</si>
  <si>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</si>
  <si>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</si>
  <si>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</si>
  <si>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</si>
  <si>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</si>
  <si>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</si>
  <si>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</si>
  <si>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</si>
  <si>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</si>
  <si>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</si>
  <si>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</si>
  <si>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</si>
  <si>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</si>
  <si>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</si>
  <si>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</si>
  <si>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</si>
  <si>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</si>
  <si>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</si>
  <si>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</si>
  <si>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</si>
  <si>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</si>
  <si>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</si>
  <si>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</si>
  <si>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</si>
  <si>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</si>
  <si>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</si>
  <si>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</si>
  <si>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</si>
  <si>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</si>
  <si>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</si>
  <si>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</si>
  <si>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</si>
  <si>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</si>
  <si>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</si>
  <si>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</si>
  <si>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</si>
  <si>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</si>
  <si>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</si>
  <si>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</si>
  <si>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</si>
  <si>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</si>
  <si>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</si>
  <si>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</si>
  <si>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</si>
  <si>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</si>
  <si>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</si>
  <si>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</si>
  <si>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</si>
  <si>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</si>
  <si>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</si>
  <si>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</si>
  <si>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</si>
  <si>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</si>
  <si>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</si>
  <si>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</si>
  <si>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</si>
  <si>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</si>
  <si>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</si>
  <si>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</si>
  <si>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</si>
  <si>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</si>
  <si>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</si>
  <si>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</si>
  <si>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</si>
  <si>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</si>
  <si>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</si>
  <si>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</si>
  <si>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</si>
  <si>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</si>
  <si>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</si>
  <si>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</si>
  <si>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</si>
  <si>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</si>
  <si>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</si>
  <si>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</si>
  <si>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</si>
  <si>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</si>
  <si>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</si>
  <si>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</si>
  <si>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</si>
  <si>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</si>
  <si>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</si>
  <si>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</si>
  <si>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</si>
  <si>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</si>
  <si>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</si>
  <si>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</si>
  <si>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</si>
  <si>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</si>
  <si>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</si>
  <si>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</si>
  <si>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</si>
  <si>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</si>
  <si>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</si>
  <si>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</si>
  <si>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</si>
  <si>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</si>
  <si>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</si>
  <si>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</si>
  <si>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</si>
  <si>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</si>
  <si>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</si>
  <si>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</si>
  <si>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</si>
  <si>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</si>
  <si>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</si>
  <si>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</si>
  <si>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</si>
  <si>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</si>
  <si>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</si>
  <si>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</si>
  <si>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</si>
  <si>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</si>
  <si>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</si>
  <si>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</si>
  <si>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</si>
  <si>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</si>
  <si>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</si>
  <si>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</si>
  <si>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</si>
  <si>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</si>
  <si>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</si>
  <si>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</si>
  <si>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</si>
  <si>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</si>
  <si>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</si>
  <si>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</si>
  <si>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</si>
  <si>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</si>
  <si>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</si>
  <si>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</si>
  <si>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</si>
  <si>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</si>
  <si>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</si>
  <si>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</si>
  <si>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</si>
  <si>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</si>
  <si>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</si>
  <si>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</si>
  <si>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</si>
  <si>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</si>
  <si>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</si>
  <si>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</si>
  <si>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</si>
  <si>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</si>
  <si>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</si>
  <si>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</si>
  <si>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</si>
  <si>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</si>
  <si>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</si>
  <si>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</si>
  <si>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</si>
  <si>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</si>
  <si>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</si>
  <si>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</si>
  <si>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</si>
  <si>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</si>
  <si>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</si>
  <si>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</si>
  <si>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</si>
  <si>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</si>
  <si>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</si>
  <si>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</si>
  <si>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</si>
  <si>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</si>
  <si>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</si>
  <si>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</si>
  <si>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</si>
  <si>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</si>
  <si>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</si>
  <si>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</si>
  <si>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</si>
  <si>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</si>
  <si>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</si>
  <si>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</si>
  <si>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</si>
  <si>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</si>
  <si>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</si>
  <si>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</si>
  <si>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</si>
  <si>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</si>
  <si>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</si>
  <si>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</si>
  <si>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</si>
  <si>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</si>
  <si>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</si>
  <si>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</si>
  <si>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</si>
  <si>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</si>
  <si>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</si>
  <si>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</si>
  <si>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</si>
  <si>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</si>
  <si>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</si>
  <si>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</si>
  <si>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</si>
  <si>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</si>
  <si>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</si>
  <si>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</si>
  <si>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</si>
  <si>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</si>
  <si>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</si>
  <si>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</si>
  <si>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</si>
  <si>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</si>
  <si>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</si>
  <si>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</si>
  <si>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</si>
  <si>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</si>
  <si>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</si>
  <si>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</si>
  <si>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</si>
  <si>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</si>
  <si>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</si>
  <si>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</si>
  <si>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</si>
  <si>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</si>
  <si>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</si>
  <si>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</si>
  <si>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</si>
  <si>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</si>
  <si>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</si>
  <si>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</si>
  <si>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</si>
  <si>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</si>
  <si>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</si>
  <si>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</si>
  <si>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</si>
  <si>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</si>
  <si>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</si>
  <si>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</si>
  <si>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</si>
  <si>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</si>
  <si>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</si>
  <si>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</si>
  <si>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</si>
  <si>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</si>
  <si>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</si>
  <si>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</si>
  <si>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</si>
  <si>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</si>
  <si>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</si>
  <si>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</si>
  <si>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</si>
  <si>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</si>
  <si>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</si>
  <si>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</si>
  <si>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</si>
  <si>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</si>
  <si>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</si>
  <si>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</si>
  <si>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</si>
  <si>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</si>
  <si>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</si>
  <si>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</si>
  <si>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</si>
  <si>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</si>
  <si>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</si>
  <si>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</si>
  <si>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</si>
  <si>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</si>
  <si>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</si>
  <si>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</si>
  <si>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</si>
  <si>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</si>
  <si>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</si>
  <si>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</si>
  <si>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</si>
  <si>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</si>
  <si>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</si>
  <si>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</si>
  <si>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</si>
  <si>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</si>
  <si>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</si>
  <si>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</si>
  <si>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</si>
  <si>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</si>
  <si>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</si>
  <si>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</si>
  <si>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</si>
  <si>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</si>
  <si>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</si>
  <si>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</si>
  <si>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</si>
  <si>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</si>
  <si>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</si>
  <si>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</si>
  <si>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</si>
  <si>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</si>
  <si>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</si>
  <si>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</si>
  <si>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</si>
  <si>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</si>
  <si>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</si>
  <si>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</si>
  <si>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</si>
  <si>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</si>
  <si>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</si>
  <si>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</si>
  <si>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</si>
  <si>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</si>
  <si>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</si>
  <si>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</si>
  <si>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</si>
  <si>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</si>
  <si>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</si>
  <si>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</si>
  <si>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</si>
  <si>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</si>
  <si>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</si>
  <si>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</si>
  <si>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</si>
  <si>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</si>
  <si>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</si>
  <si>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</si>
  <si>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</si>
  <si>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</si>
  <si>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</si>
  <si>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</si>
  <si>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</si>
  <si>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</si>
  <si>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</si>
  <si>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</si>
  <si>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</si>
  <si>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</si>
  <si>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</si>
  <si>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</si>
  <si>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</si>
  <si>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</si>
  <si>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</si>
  <si>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</si>
  <si>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</si>
  <si>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</si>
  <si>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</si>
  <si>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</si>
  <si>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</si>
  <si>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</si>
  <si>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</si>
  <si>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</si>
  <si>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</si>
  <si>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</si>
  <si>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</si>
  <si>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</si>
  <si>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</si>
  <si>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</si>
  <si>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</si>
  <si>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</si>
  <si>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</si>
  <si>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</si>
  <si>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</si>
  <si>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</si>
  <si>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</si>
  <si>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</si>
  <si>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</si>
  <si>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</si>
  <si>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</si>
  <si>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</si>
  <si>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</si>
  <si>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</si>
  <si>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</si>
  <si>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</si>
  <si>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</si>
  <si>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</si>
  <si>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</si>
  <si>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</si>
  <si>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</si>
  <si>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</si>
  <si>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</si>
  <si>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</si>
  <si>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</si>
  <si>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</si>
  <si>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</si>
  <si>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</si>
  <si>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</si>
  <si>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</si>
  <si>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</si>
  <si>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</si>
  <si>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</si>
  <si>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</si>
  <si>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</si>
  <si>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</si>
  <si>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</si>
  <si>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</si>
  <si>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</si>
  <si>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</si>
  <si>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</si>
  <si>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</si>
  <si>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</si>
  <si>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</si>
  <si>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</si>
  <si>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</si>
  <si>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</si>
  <si>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</si>
  <si>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</si>
  <si>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</si>
  <si>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</si>
  <si>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</si>
  <si>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</si>
  <si>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</si>
  <si>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</si>
  <si>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</si>
  <si>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</si>
  <si>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</si>
  <si>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</si>
  <si>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</si>
  <si>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</si>
  <si>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</si>
  <si>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</si>
  <si>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</si>
  <si>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</si>
  <si>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</si>
  <si>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</si>
  <si>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</si>
  <si>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</si>
  <si>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</si>
  <si>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</si>
  <si>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</si>
  <si>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</si>
  <si>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</si>
  <si>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</si>
  <si>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</si>
  <si>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</si>
  <si>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</si>
  <si>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</si>
  <si>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</si>
  <si>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</si>
  <si>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</si>
  <si>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</si>
  <si>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</si>
  <si>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</si>
  <si>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</si>
  <si>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</si>
  <si>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</si>
  <si>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</si>
  <si>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</si>
  <si>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</si>
  <si>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</si>
  <si>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</si>
  <si>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</si>
  <si>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</si>
  <si>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</si>
  <si>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</si>
  <si>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</si>
  <si>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</si>
  <si>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</si>
  <si>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</si>
  <si>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</si>
  <si>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</si>
  <si>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</si>
  <si>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</si>
  <si>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</si>
  <si>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</si>
  <si>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</si>
  <si>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</si>
  <si>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</si>
  <si>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</si>
  <si>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</si>
  <si>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</si>
  <si>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</si>
  <si>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</si>
  <si>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</si>
  <si>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</si>
  <si>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</si>
  <si>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</si>
  <si>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</si>
  <si>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</si>
  <si>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</si>
  <si>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</si>
  <si>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</si>
  <si>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</si>
  <si>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</si>
  <si>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</si>
  <si>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</si>
  <si>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</si>
  <si>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</si>
  <si>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</si>
  <si>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</si>
  <si>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</si>
  <si>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</si>
  <si>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</si>
  <si>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</si>
  <si>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</si>
  <si>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</si>
  <si>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</si>
  <si>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</si>
  <si>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</si>
  <si>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</si>
  <si>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</si>
  <si>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</si>
  <si>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</si>
  <si>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</si>
  <si>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</si>
  <si>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</si>
  <si>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</si>
  <si>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</si>
  <si>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</si>
  <si>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</si>
  <si>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</si>
  <si>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</si>
  <si>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</si>
  <si>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</si>
  <si>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</si>
  <si>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</si>
  <si>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</si>
  <si>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</si>
  <si>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</si>
  <si>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</si>
  <si>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</si>
  <si>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</si>
  <si>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</si>
  <si>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</si>
  <si>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</si>
  <si>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</si>
  <si>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</si>
  <si>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</si>
  <si>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</si>
  <si>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</si>
  <si>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</si>
  <si>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</si>
  <si>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</si>
  <si>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</si>
  <si>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</si>
  <si>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</si>
  <si>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</si>
  <si>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</si>
  <si>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</si>
  <si>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</si>
  <si>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</si>
  <si>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</si>
  <si>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</si>
  <si>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</si>
  <si>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</si>
  <si>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</si>
  <si>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</si>
  <si>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</si>
  <si>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</si>
  <si>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</si>
  <si>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</si>
  <si>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</si>
  <si>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</si>
  <si>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</si>
  <si>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</si>
  <si>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</si>
  <si>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</si>
  <si>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</si>
  <si>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</si>
  <si>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</si>
  <si>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</si>
  <si>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</si>
  <si>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</si>
  <si>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</si>
  <si>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</si>
  <si>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</si>
  <si>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</si>
  <si>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</si>
  <si>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</si>
  <si>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</si>
  <si>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</si>
  <si>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</si>
  <si>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</si>
  <si>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</si>
  <si>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</si>
  <si>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</si>
  <si>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</si>
  <si>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</si>
  <si>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</si>
  <si>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</si>
  <si>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</si>
  <si>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</si>
  <si>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</si>
  <si>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</si>
  <si>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</si>
  <si>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</si>
  <si>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</si>
  <si>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</si>
  <si>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</si>
  <si>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</si>
  <si>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</si>
  <si>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</si>
  <si>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</si>
  <si>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</si>
  <si>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</si>
  <si>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</si>
  <si>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</si>
  <si>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</si>
  <si>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</si>
  <si>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</si>
  <si>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</si>
  <si>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</si>
  <si>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</si>
  <si>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</si>
  <si>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</si>
  <si>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</si>
  <si>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</si>
  <si>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</si>
  <si>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</si>
  <si>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</si>
  <si>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</si>
  <si>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</si>
  <si>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</si>
  <si>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</si>
  <si>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</si>
  <si>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</si>
  <si>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</si>
  <si>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</si>
  <si>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</si>
  <si>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</si>
  <si>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</si>
  <si>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</si>
  <si>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</si>
  <si>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</si>
  <si>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</si>
  <si>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</si>
  <si>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</si>
  <si>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</si>
  <si>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</si>
  <si>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</si>
  <si>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</si>
  <si>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</si>
  <si>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</si>
  <si>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</si>
  <si>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</si>
  <si>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</si>
  <si>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</si>
  <si>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</si>
  <si>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</si>
  <si>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</si>
  <si>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</si>
  <si>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</si>
  <si>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</si>
  <si>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</si>
  <si>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</si>
  <si>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</si>
  <si>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</si>
  <si>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</si>
  <si>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</si>
  <si>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</si>
  <si>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</si>
  <si>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</si>
  <si>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</si>
  <si>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</si>
  <si>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</si>
  <si>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</si>
  <si>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</si>
  <si>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</si>
  <si>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</si>
  <si>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</si>
  <si>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</si>
  <si>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</si>
  <si>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</si>
  <si>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</si>
  <si>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</si>
  <si>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</si>
  <si>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</si>
  <si>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</si>
  <si>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</si>
  <si>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</si>
  <si>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</si>
  <si>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</si>
  <si>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</si>
  <si>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</si>
  <si>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</si>
  <si>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</si>
  <si>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</si>
  <si>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</si>
  <si>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</si>
  <si>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</si>
  <si>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</si>
  <si>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</si>
  <si>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</si>
  <si>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</si>
  <si>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</si>
  <si>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</si>
  <si>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</si>
  <si>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</si>
  <si>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</si>
  <si>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</si>
  <si>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</si>
  <si>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</si>
  <si>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</si>
  <si>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</si>
  <si>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</si>
  <si>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</si>
  <si>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</si>
  <si>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</si>
  <si>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</si>
  <si>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</si>
  <si>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</si>
  <si>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</si>
  <si>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</si>
  <si>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</si>
  <si>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</si>
  <si>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</si>
  <si>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</si>
  <si>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</si>
  <si>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</si>
  <si>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</si>
  <si>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</si>
  <si>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</si>
  <si>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</si>
  <si>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</si>
  <si>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</si>
  <si>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</si>
  <si>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</si>
  <si>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</si>
  <si>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</si>
  <si>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</si>
  <si>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</si>
  <si>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</si>
  <si>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</si>
  <si>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</si>
  <si>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</si>
  <si>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</si>
  <si>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</si>
  <si>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</si>
  <si>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</si>
  <si>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</si>
  <si>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</si>
  <si>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</si>
  <si>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</si>
  <si>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</si>
  <si>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</si>
  <si>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</si>
  <si>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</si>
  <si>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</si>
  <si>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</si>
  <si>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</si>
  <si>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</si>
  <si>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</si>
  <si>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</si>
  <si>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</si>
  <si>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</si>
  <si>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</si>
  <si>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</si>
  <si>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</si>
  <si>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</si>
  <si>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</si>
  <si>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</si>
  <si>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</si>
  <si>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</si>
  <si>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</si>
  <si>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</si>
  <si>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</si>
  <si>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</si>
  <si>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</si>
  <si>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</si>
  <si>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</si>
  <si>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</si>
  <si>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</si>
  <si>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</si>
  <si>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</si>
  <si>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</si>
  <si>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</si>
  <si>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</si>
  <si>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</si>
  <si>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</si>
  <si>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</si>
  <si>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</si>
  <si>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</si>
  <si>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</si>
  <si>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</si>
  <si>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</si>
  <si>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</si>
  <si>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</si>
  <si>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</si>
  <si>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</si>
  <si>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</si>
  <si>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</si>
  <si>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</si>
  <si>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</si>
  <si>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</si>
  <si>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</si>
  <si>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</si>
  <si>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</si>
  <si>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</si>
  <si>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</si>
  <si>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</si>
  <si>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</si>
  <si>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</si>
  <si>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</si>
  <si>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</si>
  <si>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</si>
  <si>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</si>
  <si>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</si>
  <si>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</si>
  <si>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</si>
  <si>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</si>
  <si>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</si>
  <si>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</si>
  <si>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</si>
  <si>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</si>
  <si>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</si>
  <si>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</si>
  <si>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</si>
  <si>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</si>
  <si>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</si>
  <si>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</si>
  <si>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</si>
  <si>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</si>
  <si>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</si>
  <si>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</si>
  <si>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</si>
  <si>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</si>
  <si>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</si>
  <si>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</si>
  <si>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</si>
  <si>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</si>
  <si>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</si>
  <si>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</si>
  <si>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</si>
  <si>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</si>
  <si>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</si>
  <si>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</si>
  <si>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</si>
  <si>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</si>
  <si>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</si>
  <si>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</si>
  <si>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</si>
  <si>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</si>
  <si>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</si>
  <si>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</si>
  <si>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</si>
  <si>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</si>
  <si>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</si>
  <si>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</si>
  <si>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</si>
  <si>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</si>
  <si>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</si>
  <si>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</si>
  <si>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</si>
  <si>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</si>
  <si>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</si>
  <si>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</si>
  <si>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</si>
  <si>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</si>
  <si>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</si>
  <si>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</si>
  <si>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</si>
  <si>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</si>
  <si>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</si>
  <si>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</si>
  <si>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</si>
  <si>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</si>
  <si>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</si>
  <si>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</si>
  <si>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</si>
  <si>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</si>
  <si>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</si>
  <si>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</si>
  <si>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</si>
  <si>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</si>
  <si>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</si>
  <si>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</si>
  <si>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</si>
  <si>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</si>
  <si>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</si>
  <si>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</si>
  <si>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</si>
  <si>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</si>
  <si>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</si>
  <si>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</si>
  <si>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</si>
  <si>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</si>
  <si>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</si>
  <si>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</si>
  <si>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</si>
  <si>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</si>
  <si>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</si>
  <si>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</si>
  <si>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</si>
  <si>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</si>
  <si>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</si>
  <si>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</si>
  <si>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</si>
  <si>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</si>
  <si>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</si>
  <si>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</si>
  <si>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</si>
  <si>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</si>
  <si>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</si>
  <si>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</si>
  <si>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</si>
  <si>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</si>
  <si>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</si>
  <si>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</si>
  <si>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</si>
  <si>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</si>
  <si>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</si>
  <si>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</si>
  <si>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</si>
  <si>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</si>
  <si>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</si>
  <si>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</si>
  <si>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</si>
  <si>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</si>
  <si>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</si>
  <si>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</si>
  <si>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</si>
  <si>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</si>
  <si>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</si>
  <si>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</si>
  <si>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</si>
  <si>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</si>
  <si>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</si>
  <si>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</si>
  <si>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</si>
  <si>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</si>
  <si>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</si>
  <si>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</si>
  <si>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</si>
  <si>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</si>
  <si>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</si>
  <si>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</si>
  <si>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</si>
  <si>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</si>
  <si>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</si>
  <si>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</si>
  <si>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</si>
  <si>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</si>
  <si>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</si>
  <si>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</si>
  <si>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</si>
  <si>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</si>
  <si>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</si>
  <si>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</si>
  <si>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</si>
  <si>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</si>
  <si>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</si>
  <si>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</si>
  <si>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</si>
  <si>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</si>
  <si>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</si>
  <si>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</si>
  <si>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</si>
  <si>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</si>
  <si>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</si>
  <si>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</si>
  <si>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</si>
  <si>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</si>
  <si>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</si>
  <si>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</si>
  <si>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</si>
  <si>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</si>
  <si>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</si>
  <si>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</si>
  <si>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</si>
  <si>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</si>
  <si>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</si>
  <si>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</si>
  <si>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</si>
  <si>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</si>
  <si>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</si>
  <si>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</si>
  <si>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</si>
  <si>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</si>
  <si>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</si>
  <si>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</si>
  <si>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</si>
  <si>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</si>
  <si>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</si>
  <si>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</si>
  <si>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</si>
  <si>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</si>
  <si>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</si>
  <si>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</si>
  <si>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</si>
  <si>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</si>
  <si>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</si>
  <si>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</si>
  <si>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</si>
  <si>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</si>
  <si>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</si>
  <si>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</si>
  <si>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</si>
  <si>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</si>
  <si>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</si>
  <si>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</si>
  <si>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</si>
  <si>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</si>
  <si>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</si>
  <si>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</si>
  <si>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</si>
  <si>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</si>
  <si>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</si>
  <si>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</si>
  <si>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</si>
  <si>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</si>
  <si>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</si>
  <si>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</si>
  <si>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</si>
  <si>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</si>
  <si>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</si>
  <si>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</si>
  <si>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</si>
  <si>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</si>
  <si>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</si>
  <si>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</si>
  <si>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</si>
  <si>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</si>
  <si>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</si>
  <si>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</si>
  <si>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</si>
  <si>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</si>
  <si>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</si>
  <si>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</si>
  <si>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</si>
  <si>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</si>
  <si>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</si>
  <si>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</si>
  <si>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</si>
  <si>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</si>
  <si>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</si>
  <si>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</si>
  <si>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</si>
  <si>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</si>
  <si>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</si>
  <si>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</si>
  <si>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</si>
  <si>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</si>
  <si>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</si>
  <si>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</si>
  <si>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</si>
  <si>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</si>
  <si>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</si>
  <si>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</si>
  <si>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</si>
  <si>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</si>
  <si>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</si>
  <si>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</si>
  <si>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</si>
  <si>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</si>
  <si>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</si>
  <si>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</si>
  <si>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</si>
  <si>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</si>
  <si>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</si>
  <si>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</si>
  <si>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</si>
  <si>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</si>
  <si>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</si>
  <si>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</si>
  <si>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</si>
  <si>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</si>
  <si>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</si>
  <si>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</si>
  <si>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</si>
  <si>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</si>
  <si>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</si>
  <si>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</si>
  <si>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</si>
  <si>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</si>
  <si>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</si>
  <si>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</si>
  <si>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</si>
  <si>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</si>
  <si>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</si>
  <si>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</si>
  <si>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</si>
  <si>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</si>
  <si>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</si>
  <si>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</si>
  <si>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</si>
  <si>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</si>
  <si>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</si>
  <si>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</si>
  <si>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</si>
  <si>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</si>
  <si>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</si>
  <si>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</si>
  <si>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</si>
  <si>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</si>
  <si>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</si>
  <si>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</si>
  <si>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</si>
  <si>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</si>
  <si>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</si>
  <si>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</si>
  <si>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</si>
  <si>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</si>
  <si>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</si>
  <si>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</si>
  <si>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</si>
  <si>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</si>
  <si>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</si>
  <si>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</si>
  <si>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</si>
  <si>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</si>
  <si>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</si>
  <si>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</si>
  <si>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</si>
  <si>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</si>
  <si>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</si>
  <si>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</si>
  <si>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</si>
  <si>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</si>
  <si>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</si>
  <si>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</si>
  <si>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</si>
  <si>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</si>
  <si>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</si>
  <si>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</si>
  <si>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</si>
  <si>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</si>
  <si>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</si>
  <si>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</si>
  <si>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</si>
  <si>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</si>
  <si>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</si>
  <si>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</si>
  <si>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</si>
  <si>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</si>
  <si>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</si>
  <si>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</si>
  <si>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</si>
  <si>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</si>
  <si>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</si>
  <si>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</si>
  <si>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</si>
  <si>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</si>
  <si>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</si>
  <si>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</si>
  <si>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</si>
  <si>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</si>
  <si>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</si>
  <si>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</si>
  <si>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</si>
  <si>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</si>
  <si>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</si>
  <si>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</si>
  <si>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</si>
  <si>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</si>
  <si>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</si>
  <si>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</si>
  <si>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</si>
  <si>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</si>
  <si>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</si>
  <si>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</si>
  <si>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</si>
  <si>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</si>
  <si>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</si>
  <si>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</si>
  <si>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</si>
  <si>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</si>
  <si>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</si>
  <si>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</si>
  <si>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</si>
  <si>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</si>
  <si>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</si>
  <si>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</si>
  <si>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</si>
  <si>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</si>
  <si>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</si>
  <si>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</si>
  <si>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</si>
  <si>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</si>
  <si>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</si>
  <si>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</si>
  <si>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</si>
  <si>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</si>
  <si>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</si>
  <si>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</si>
  <si>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</si>
  <si>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</si>
  <si>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</si>
  <si>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</si>
  <si>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</si>
  <si>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</si>
  <si>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</si>
  <si>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</si>
  <si>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</si>
  <si>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</si>
  <si>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</si>
  <si>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</si>
  <si>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</si>
  <si>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</si>
  <si>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</si>
  <si>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</si>
  <si>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</si>
  <si>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</si>
  <si>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</si>
  <si>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</si>
  <si>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</si>
  <si>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</si>
  <si>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</si>
  <si>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</si>
  <si>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</si>
  <si>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</si>
  <si>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</si>
  <si>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</si>
  <si>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</si>
  <si>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</si>
  <si>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</si>
  <si>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</si>
  <si>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</si>
  <si>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</si>
  <si>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</si>
  <si>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</si>
  <si>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</si>
  <si>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</si>
  <si>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</si>
  <si>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</si>
  <si>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</si>
  <si>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</si>
  <si>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</si>
  <si>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</si>
  <si>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</si>
  <si>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</si>
  <si>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</si>
  <si>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</si>
  <si>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</si>
  <si>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</si>
  <si>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</si>
  <si>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</si>
  <si>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</si>
  <si>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</si>
  <si>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</si>
  <si>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</si>
  <si>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</si>
  <si>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</si>
  <si>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</si>
  <si>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</si>
  <si>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</si>
  <si>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</si>
  <si>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</si>
  <si>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</si>
  <si>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</si>
  <si>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</si>
  <si>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</si>
  <si>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</si>
  <si>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</si>
  <si>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</si>
  <si>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</si>
  <si>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</si>
  <si>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</si>
  <si>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</si>
  <si>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</si>
  <si>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</si>
  <si>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</si>
  <si>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</si>
  <si>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</si>
  <si>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</si>
  <si>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</si>
  <si>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</si>
  <si>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</si>
  <si>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</si>
  <si>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</si>
  <si>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</si>
  <si>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</si>
  <si>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</si>
  <si>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</si>
  <si>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</si>
  <si>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</si>
  <si>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</si>
  <si>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</si>
  <si>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</si>
  <si>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</si>
  <si>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</si>
  <si>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</si>
  <si>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</si>
  <si>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</si>
  <si>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</si>
  <si>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</si>
  <si>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</si>
  <si>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</si>
  <si>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</si>
  <si>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</si>
  <si>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</si>
  <si>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</si>
  <si>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</si>
  <si>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</si>
  <si>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</si>
  <si>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</si>
  <si>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</si>
  <si>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</si>
  <si>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</si>
  <si>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</si>
  <si>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</si>
  <si>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</si>
  <si>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</si>
  <si>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</si>
  <si>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</si>
  <si>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</si>
  <si>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</si>
  <si>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</si>
  <si>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</si>
  <si>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</si>
  <si>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</si>
  <si>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</si>
  <si>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</si>
  <si>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</si>
  <si>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</si>
  <si>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</si>
  <si>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</si>
  <si>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</si>
  <si>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</si>
  <si>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</si>
  <si>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</si>
  <si>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</si>
  <si>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</si>
  <si>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</si>
  <si>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</si>
  <si>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</si>
  <si>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</si>
  <si>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</si>
  <si>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</si>
  <si>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</si>
  <si>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</si>
  <si>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</si>
  <si>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</si>
  <si>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</si>
  <si>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</si>
  <si>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</si>
  <si>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</si>
  <si>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</si>
  <si>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</si>
  <si>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</si>
  <si>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</si>
  <si>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</si>
  <si>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</si>
  <si>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</si>
  <si>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</si>
  <si>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</si>
  <si>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</si>
  <si>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</si>
  <si>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</si>
  <si>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</si>
  <si>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</si>
  <si>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</si>
  <si>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</si>
  <si>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</si>
  <si>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</si>
  <si>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</si>
  <si>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</si>
  <si>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</si>
  <si>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</si>
  <si>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</si>
  <si>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</si>
  <si>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</si>
  <si>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</si>
  <si>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</si>
  <si>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</si>
  <si>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</si>
  <si>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</si>
  <si>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</si>
  <si>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</si>
  <si>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</si>
  <si>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</si>
  <si>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</si>
  <si>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</si>
  <si>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</si>
  <si>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</si>
  <si>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</si>
  <si>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</si>
  <si>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</si>
  <si>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</si>
  <si>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</si>
  <si>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</si>
  <si>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</si>
  <si>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</si>
  <si>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</si>
  <si>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</si>
  <si>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</si>
  <si>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</si>
  <si>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</si>
  <si>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</si>
  <si>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</si>
  <si>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</si>
  <si>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</si>
  <si>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</si>
  <si>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</si>
  <si>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</si>
  <si>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</si>
  <si>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</si>
  <si>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</si>
  <si>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</si>
  <si>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</si>
  <si>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</si>
  <si>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</si>
  <si>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</si>
  <si>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</si>
  <si>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</si>
  <si>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</si>
  <si>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</si>
  <si>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</si>
  <si>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</si>
  <si>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</si>
  <si>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</si>
  <si>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</si>
  <si>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</si>
  <si>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</si>
  <si>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</si>
  <si>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</si>
  <si>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</si>
  <si>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</si>
  <si>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</si>
  <si>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</si>
  <si>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</si>
  <si>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</si>
  <si>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</si>
  <si>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</si>
  <si>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</si>
  <si>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</si>
  <si>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</si>
  <si>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</si>
  <si>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</si>
  <si>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</si>
  <si>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</si>
  <si>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</si>
  <si>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</si>
  <si>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</si>
  <si>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</si>
  <si>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</si>
  <si>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</si>
  <si>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</si>
  <si>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</si>
  <si>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</si>
  <si>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</si>
  <si>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</si>
  <si>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</si>
  <si>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</si>
  <si>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</si>
  <si>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</si>
  <si>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</si>
  <si>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</si>
  <si>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</si>
  <si>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</si>
  <si>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</si>
  <si>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</si>
  <si>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</si>
  <si>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</si>
  <si>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</si>
  <si>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</si>
  <si>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</si>
  <si>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</si>
  <si>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</si>
  <si>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</si>
  <si>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</si>
  <si>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</si>
  <si>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</si>
  <si>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</si>
  <si>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</si>
  <si>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</si>
  <si>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</si>
  <si>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</si>
  <si>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</si>
  <si>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</si>
  <si>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</si>
  <si>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</si>
  <si>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</si>
  <si>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</si>
  <si>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</si>
  <si>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</si>
  <si>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</si>
  <si>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</si>
  <si>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</si>
  <si>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</si>
  <si>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</si>
  <si>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</si>
  <si>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</si>
  <si>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</si>
  <si>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</si>
  <si>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</si>
  <si>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</si>
  <si>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</si>
  <si>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</si>
  <si>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</si>
  <si>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</si>
  <si>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</si>
  <si>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</si>
  <si>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</si>
  <si>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</si>
  <si>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</si>
  <si>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</si>
  <si>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</si>
  <si>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</si>
  <si>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</si>
  <si>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</si>
  <si>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</si>
  <si>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</si>
  <si>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</si>
  <si>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</si>
  <si>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</si>
  <si>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</si>
  <si>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</si>
  <si>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</si>
  <si>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</si>
  <si>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</si>
  <si>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</si>
  <si>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</si>
  <si>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</si>
  <si>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</si>
  <si>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</si>
  <si>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</si>
  <si>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</si>
  <si>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</si>
  <si>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</si>
  <si>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</si>
  <si>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</si>
  <si>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</si>
  <si>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</si>
  <si>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</si>
  <si>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</si>
  <si>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</si>
  <si>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</si>
  <si>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</si>
  <si>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</si>
  <si>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</si>
  <si>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</si>
  <si>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</si>
  <si>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</si>
  <si>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</si>
  <si>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</si>
  <si>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</si>
  <si>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</si>
  <si>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</si>
  <si>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</si>
  <si>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</si>
  <si>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</si>
  <si>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</si>
  <si>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</si>
  <si>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</si>
  <si>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</si>
  <si>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</si>
  <si>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</si>
  <si>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</si>
  <si>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</si>
  <si>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</si>
  <si>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</si>
  <si>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</si>
  <si>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</si>
  <si>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</si>
  <si>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</si>
  <si>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</si>
  <si>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</si>
  <si>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</si>
  <si>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</si>
  <si>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</si>
  <si>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</si>
  <si>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</si>
  <si>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</si>
  <si>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</si>
  <si>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</si>
  <si>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</si>
  <si>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</si>
  <si>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</si>
  <si>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</si>
  <si>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</si>
  <si>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</si>
  <si>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</si>
  <si>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</si>
  <si>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</si>
  <si>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</si>
  <si>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</si>
  <si>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</si>
  <si>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</si>
  <si>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</si>
  <si>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</si>
  <si>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</si>
  <si>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</si>
  <si>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</si>
  <si>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</si>
  <si>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</si>
  <si>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</si>
  <si>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</si>
  <si>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</si>
  <si>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</si>
  <si>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</si>
  <si>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</si>
  <si>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</si>
  <si>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</si>
  <si>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</si>
  <si>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</si>
  <si>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</si>
  <si>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</si>
  <si>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</si>
  <si>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</si>
  <si>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</si>
  <si>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</si>
  <si>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</si>
  <si>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</si>
  <si>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</si>
  <si>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</si>
  <si>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</si>
  <si>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</si>
  <si>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</si>
  <si>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</si>
  <si>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</si>
  <si>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</si>
  <si>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</si>
  <si>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</si>
  <si>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</si>
  <si>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</si>
  <si>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</si>
  <si>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</si>
  <si>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</si>
  <si>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</si>
  <si>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</si>
  <si>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</si>
  <si>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</si>
  <si>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</si>
  <si>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</si>
  <si>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</si>
  <si>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</si>
  <si>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</si>
  <si>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</si>
  <si>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</si>
  <si>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</si>
  <si>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</si>
  <si>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</si>
  <si>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</si>
  <si>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</si>
  <si>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</si>
  <si>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</si>
  <si>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</si>
  <si>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</si>
  <si>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</si>
  <si>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</si>
  <si>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</si>
  <si>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</si>
  <si>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</si>
  <si>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</si>
  <si>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</si>
  <si>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</si>
  <si>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</si>
  <si>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</si>
  <si>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</si>
  <si>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</si>
  <si>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</si>
  <si>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</si>
  <si>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</si>
  <si>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</si>
  <si>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</si>
  <si>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</si>
  <si>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</si>
  <si>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</si>
  <si>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</si>
  <si>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</si>
  <si>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</si>
  <si>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</si>
  <si>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</si>
  <si>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</si>
  <si>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</si>
  <si>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</si>
  <si>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</si>
  <si>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</si>
  <si>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</si>
  <si>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</si>
  <si>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</si>
  <si>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</si>
  <si>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</si>
  <si>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</si>
  <si>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</si>
  <si>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</si>
  <si>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</si>
  <si>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</si>
  <si>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</si>
  <si>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</si>
  <si>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</si>
  <si>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</si>
  <si>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</si>
  <si>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</si>
  <si>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</si>
  <si>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</si>
  <si>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</si>
  <si>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</si>
  <si>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</si>
  <si>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</si>
  <si>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</si>
  <si>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</si>
  <si>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</si>
  <si>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</si>
  <si>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</si>
  <si>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</si>
  <si>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</si>
  <si>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</si>
  <si>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</si>
  <si>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</si>
  <si>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</si>
  <si>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</si>
  <si>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</si>
  <si>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</si>
  <si>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</si>
  <si>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</si>
  <si>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</si>
  <si>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</si>
  <si>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</si>
  <si>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</si>
  <si>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</si>
  <si>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</si>
  <si>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</si>
  <si>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</si>
  <si>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</si>
  <si>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</si>
  <si>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</si>
  <si>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</si>
  <si>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</si>
  <si>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</si>
  <si>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</si>
  <si>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</si>
  <si>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</si>
  <si>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</si>
  <si>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</si>
  <si>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</si>
  <si>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</si>
  <si>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</si>
  <si>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</si>
  <si>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</si>
  <si>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</si>
  <si>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</si>
  <si>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</si>
  <si>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</si>
  <si>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</si>
  <si>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</si>
  <si>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</si>
  <si>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</si>
  <si>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</si>
  <si>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</si>
  <si>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</si>
  <si>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</si>
  <si>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</si>
  <si>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</si>
  <si>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</si>
  <si>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</si>
  <si>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</si>
  <si>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</si>
  <si>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</si>
  <si>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</si>
  <si>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</si>
  <si>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</si>
  <si>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</si>
  <si>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</si>
  <si>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</si>
  <si>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</si>
  <si>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</si>
  <si>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</si>
  <si>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</si>
  <si>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</si>
  <si>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</si>
  <si>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</si>
  <si>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</si>
  <si>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</si>
  <si>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</si>
  <si>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</si>
  <si>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</si>
  <si>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</si>
  <si>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</si>
  <si>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</si>
  <si>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</si>
  <si>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</si>
  <si>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</si>
  <si>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</si>
  <si>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</si>
  <si>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</si>
  <si>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</si>
  <si>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</si>
  <si>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</si>
  <si>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</si>
  <si>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</si>
  <si>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</si>
  <si>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</si>
  <si>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</si>
  <si>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</si>
  <si>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</si>
  <si>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</si>
  <si>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</si>
  <si>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</si>
  <si>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</si>
  <si>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</si>
  <si>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</si>
  <si>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</si>
  <si>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</si>
  <si>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</si>
  <si>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</si>
  <si>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</si>
  <si>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</si>
  <si>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</si>
  <si>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</si>
  <si>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</si>
  <si>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</si>
  <si>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</si>
  <si>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</si>
  <si>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</si>
  <si>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</si>
  <si>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</si>
  <si>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</si>
  <si>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</si>
  <si>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</si>
  <si>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</si>
  <si>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</si>
  <si>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</si>
  <si>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</si>
  <si>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</si>
  <si>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</si>
  <si>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</si>
  <si>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</si>
  <si>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</si>
  <si>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</si>
  <si>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</si>
  <si>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</si>
  <si>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</si>
  <si>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</si>
  <si>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</si>
  <si>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</si>
  <si>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</si>
  <si>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</si>
  <si>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</si>
  <si>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</si>
  <si>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</si>
  <si>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</si>
  <si>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</si>
  <si>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</si>
  <si>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</si>
  <si>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</si>
  <si>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</si>
  <si>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</si>
  <si>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</si>
  <si>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</si>
  <si>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</si>
  <si>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</si>
  <si>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</si>
  <si>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</si>
  <si>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</si>
  <si>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</si>
  <si>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</si>
  <si>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</si>
  <si>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</si>
  <si>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</si>
  <si>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</si>
  <si>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</si>
  <si>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</si>
  <si>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</si>
  <si>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</si>
  <si>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</si>
  <si>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</si>
  <si>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</si>
  <si>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</si>
  <si>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</si>
  <si>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</si>
  <si>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</si>
  <si>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</si>
  <si>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</si>
  <si>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</si>
  <si>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</si>
  <si>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</si>
  <si>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</si>
  <si>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</si>
  <si>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</si>
  <si>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</si>
  <si>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</si>
  <si>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</si>
  <si>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</si>
  <si>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</si>
  <si>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</si>
  <si>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</si>
  <si>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</si>
  <si>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</si>
  <si>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</si>
  <si>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</si>
  <si>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</si>
  <si>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</si>
  <si>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</si>
  <si>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</si>
  <si>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</si>
  <si>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</si>
  <si>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</si>
  <si>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</si>
  <si>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</si>
  <si>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</si>
  <si>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</si>
  <si>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</si>
  <si>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</si>
  <si>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</si>
  <si>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</si>
  <si>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</si>
  <si>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</si>
  <si>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</si>
  <si>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</si>
  <si>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</si>
  <si>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</si>
  <si>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</si>
  <si>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</si>
  <si>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</si>
  <si>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</si>
  <si>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</si>
  <si>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</si>
  <si>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</si>
  <si>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</si>
  <si>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</si>
  <si>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</si>
  <si>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</si>
  <si>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</si>
  <si>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</si>
  <si>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</si>
  <si>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</si>
  <si>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</si>
  <si>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</si>
  <si>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</si>
  <si>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</si>
  <si>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</si>
  <si>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</si>
  <si>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</si>
  <si>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</si>
  <si>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</si>
  <si>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</si>
  <si>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</si>
  <si>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</si>
  <si>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</si>
  <si>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</si>
  <si>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</si>
  <si>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</si>
  <si>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</si>
  <si>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</si>
  <si>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</si>
  <si>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</si>
  <si>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</si>
  <si>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</si>
  <si>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</si>
  <si>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</si>
  <si>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</si>
  <si>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</si>
  <si>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</si>
  <si>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</si>
  <si>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</si>
  <si>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</si>
  <si>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</si>
  <si>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</si>
  <si>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</si>
  <si>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</si>
  <si>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</si>
  <si>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</si>
  <si>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</si>
  <si>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</si>
  <si>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</si>
  <si>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</si>
  <si>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</si>
  <si>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</si>
  <si>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</si>
  <si>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</si>
  <si>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</si>
  <si>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</si>
  <si>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</si>
  <si>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</si>
  <si>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</si>
  <si>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</si>
  <si>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</si>
  <si>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</si>
  <si>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</si>
  <si>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</si>
  <si>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</si>
  <si>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</si>
  <si>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</si>
  <si>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</si>
  <si>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</si>
  <si>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</si>
  <si>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</si>
  <si>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</si>
  <si>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</si>
  <si>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</si>
  <si>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</si>
  <si>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</si>
  <si>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</si>
  <si>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</si>
  <si>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</si>
  <si>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</si>
  <si>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</si>
  <si>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</si>
  <si>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</si>
  <si>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</si>
  <si>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</si>
  <si>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</si>
  <si>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</si>
  <si>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</si>
  <si>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</si>
  <si>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</si>
  <si>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</si>
  <si>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</si>
  <si>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</si>
  <si>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</si>
  <si>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</si>
  <si>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</si>
  <si>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</si>
  <si>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</si>
  <si>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</si>
  <si>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</si>
  <si>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</si>
  <si>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</si>
  <si>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</si>
  <si>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</si>
  <si>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</si>
  <si>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</si>
  <si>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</si>
  <si>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</si>
  <si>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</si>
  <si>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</si>
  <si>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</si>
  <si>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</si>
  <si>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</si>
  <si>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</si>
  <si>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</si>
  <si>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</si>
  <si>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</si>
  <si>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</si>
  <si>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</si>
  <si>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</si>
  <si>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</si>
  <si>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</si>
  <si>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</si>
  <si>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</si>
  <si>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</si>
  <si>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</si>
  <si>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</si>
  <si>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</si>
  <si>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</si>
  <si>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</si>
  <si>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</si>
  <si>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</si>
  <si>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</si>
  <si>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</si>
  <si>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</si>
  <si>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</si>
  <si>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</si>
  <si>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</si>
  <si>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</si>
  <si>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</si>
  <si>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</si>
  <si>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</si>
  <si>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</si>
  <si>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</si>
  <si>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</si>
  <si>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</si>
  <si>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</si>
  <si>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</si>
  <si>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</si>
  <si>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</si>
  <si>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</si>
  <si>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</si>
  <si>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</si>
  <si>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</si>
  <si>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</si>
  <si>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</si>
  <si>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</si>
  <si>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</si>
  <si>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</si>
  <si>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</si>
  <si>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</si>
  <si>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</si>
  <si>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</si>
  <si>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</si>
  <si>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</si>
  <si>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</si>
  <si>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</si>
  <si>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</si>
  <si>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</si>
  <si>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</si>
  <si>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</si>
  <si>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</si>
  <si>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</si>
  <si>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</si>
  <si>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</si>
  <si>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</si>
  <si>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</si>
  <si>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</si>
  <si>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</si>
  <si>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</si>
  <si>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</si>
  <si>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</si>
  <si>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</si>
  <si>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</si>
  <si>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</si>
  <si>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</si>
  <si>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</si>
  <si>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</si>
  <si>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</si>
  <si>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</si>
  <si>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</si>
  <si>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</si>
  <si>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</si>
  <si>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</si>
  <si>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</si>
  <si>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</si>
  <si>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</si>
  <si>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</si>
  <si>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</si>
  <si>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</si>
  <si>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</si>
  <si>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</si>
  <si>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</si>
  <si>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</si>
  <si>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</si>
  <si>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</si>
  <si>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</si>
  <si>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</si>
  <si>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</si>
  <si>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</si>
  <si>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</si>
  <si>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</si>
  <si>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</si>
  <si>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</si>
  <si>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</si>
  <si>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</si>
  <si>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</si>
  <si>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</si>
  <si>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</si>
  <si>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</si>
  <si>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</si>
  <si>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</si>
  <si>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</si>
  <si>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</si>
  <si>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</si>
  <si>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</si>
  <si>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</si>
  <si>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</si>
  <si>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</si>
  <si>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</si>
  <si>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</si>
  <si>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</si>
  <si>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</si>
  <si>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</si>
  <si>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</si>
  <si>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</si>
  <si>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</si>
  <si>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</si>
  <si>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</si>
  <si>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</si>
  <si>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</si>
  <si>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</si>
  <si>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</si>
  <si>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</si>
  <si>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</si>
  <si>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</si>
  <si>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</si>
  <si>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</si>
  <si>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</si>
  <si>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</si>
  <si>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</si>
  <si>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</si>
  <si>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</si>
  <si>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</si>
  <si>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</si>
  <si>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</si>
  <si>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</si>
  <si>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</si>
  <si>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</si>
  <si>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</si>
  <si>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</si>
  <si>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</si>
  <si>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</si>
  <si>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</si>
  <si>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</si>
  <si>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</si>
  <si>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</si>
  <si>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</si>
  <si>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</si>
  <si>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</si>
  <si>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</si>
  <si>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</si>
  <si>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</si>
  <si>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</si>
  <si>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</si>
  <si>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</si>
  <si>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</si>
  <si>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</si>
  <si>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</si>
  <si>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</si>
  <si>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</si>
  <si>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</si>
  <si>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</si>
  <si>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</si>
  <si>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</si>
  <si>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</si>
  <si>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</si>
  <si>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</si>
  <si>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</si>
  <si>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</si>
  <si>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</si>
  <si>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</si>
  <si>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</si>
  <si>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</si>
  <si>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</si>
  <si>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</si>
  <si>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</si>
  <si>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</si>
  <si>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</si>
  <si>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</si>
  <si>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</si>
  <si>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</si>
  <si>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</si>
  <si>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</si>
  <si>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</si>
  <si>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</si>
  <si>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</si>
  <si>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</si>
  <si>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</si>
  <si>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</si>
  <si>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</si>
  <si>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</si>
  <si>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</si>
  <si>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</si>
  <si>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</si>
  <si>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</si>
  <si>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</si>
  <si>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</si>
  <si>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</si>
  <si>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</si>
  <si>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</si>
  <si>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</si>
  <si>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</si>
  <si>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</si>
  <si>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</si>
  <si>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</si>
  <si>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</si>
  <si>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</si>
  <si>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</si>
  <si>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</si>
  <si>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</si>
  <si>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</si>
  <si>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</si>
  <si>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</si>
  <si>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</si>
  <si>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</si>
  <si>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</si>
  <si>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</si>
  <si>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</si>
  <si>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</si>
  <si>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</si>
  <si>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</si>
  <si>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</si>
  <si>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</si>
  <si>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</si>
  <si>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</si>
  <si>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</si>
  <si>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</si>
  <si>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</si>
  <si>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</si>
  <si>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</si>
  <si>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</si>
  <si>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</si>
  <si>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</si>
  <si>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</si>
  <si>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</si>
  <si>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</si>
  <si>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</si>
  <si>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</si>
  <si>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</si>
  <si>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</si>
  <si>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</si>
  <si>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</si>
  <si>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</si>
  <si>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</si>
  <si>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</si>
  <si>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</si>
  <si>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</si>
  <si>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</si>
  <si>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</si>
  <si>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</si>
  <si>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</si>
  <si>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</si>
  <si>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</si>
  <si>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</si>
  <si>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</si>
  <si>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</si>
  <si>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</si>
  <si>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</si>
  <si>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</si>
  <si>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</si>
  <si>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</si>
  <si>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</si>
  <si>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</si>
  <si>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</si>
  <si>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</si>
  <si>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</si>
  <si>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</si>
  <si>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</si>
  <si>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</si>
  <si>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</si>
  <si>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</si>
  <si>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</si>
  <si>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</si>
  <si>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</si>
  <si>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</si>
  <si>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</si>
  <si>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</si>
  <si>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</si>
  <si>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</si>
  <si>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</si>
  <si>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</si>
  <si>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</si>
  <si>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</si>
  <si>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</si>
  <si>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</si>
  <si>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</si>
  <si>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</si>
  <si>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</si>
  <si>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</si>
  <si>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</si>
  <si>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</si>
  <si>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</si>
  <si>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</si>
  <si>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</si>
  <si>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</si>
  <si>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</si>
  <si>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</si>
  <si>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</si>
  <si>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</si>
  <si>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</si>
  <si>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</si>
  <si>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</si>
  <si>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</si>
  <si>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</si>
  <si>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</si>
  <si>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</si>
  <si>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</si>
  <si>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</si>
  <si>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</si>
  <si>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</si>
  <si>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</si>
  <si>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</si>
  <si>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</si>
  <si>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</si>
  <si>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</si>
  <si>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</si>
  <si>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</si>
  <si>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</si>
  <si>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</si>
  <si>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</si>
  <si>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</si>
  <si>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</si>
  <si>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</si>
  <si>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</si>
  <si>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</si>
  <si>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</si>
  <si>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</si>
  <si>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</si>
  <si>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</si>
  <si>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</si>
  <si>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</si>
  <si>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</si>
  <si>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</si>
  <si>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</si>
  <si>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</si>
  <si>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</si>
  <si>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</si>
  <si>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</si>
  <si>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</si>
  <si>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</si>
  <si>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</si>
  <si>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</si>
  <si>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</si>
  <si>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</si>
  <si>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</si>
  <si>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</si>
  <si>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</si>
  <si>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</si>
  <si>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</si>
  <si>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</si>
  <si>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</si>
  <si>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</si>
  <si>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</si>
  <si>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</si>
  <si>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</si>
  <si>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</si>
  <si>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</si>
  <si>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</si>
  <si>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</si>
  <si>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</si>
  <si>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</si>
  <si>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</si>
  <si>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</si>
  <si>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</si>
  <si>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</si>
  <si>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</si>
  <si>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</si>
  <si>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</si>
  <si>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</si>
  <si>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</si>
  <si>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</si>
  <si>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</si>
  <si>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</si>
  <si>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</si>
  <si>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</si>
  <si>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</si>
  <si>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</si>
  <si>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</si>
  <si>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</si>
  <si>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</si>
  <si>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</si>
  <si>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</si>
  <si>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</si>
  <si>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</si>
  <si>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</si>
  <si>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</si>
  <si>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</si>
  <si>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</si>
  <si>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</si>
  <si>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</si>
  <si>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</si>
  <si>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</si>
  <si>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</si>
  <si>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</si>
  <si>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</si>
  <si>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</si>
  <si>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</si>
  <si>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</si>
  <si>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</si>
  <si>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</si>
  <si>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</si>
  <si>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</si>
  <si>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</si>
  <si>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</si>
  <si>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</si>
  <si>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</si>
  <si>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</si>
  <si>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</si>
  <si>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</si>
  <si>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</si>
  <si>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</si>
  <si>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</si>
  <si>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</si>
  <si>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</si>
  <si>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</si>
  <si>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</si>
  <si>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</si>
  <si>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</si>
  <si>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</si>
  <si>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</si>
  <si>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</si>
  <si>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</si>
  <si>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</si>
  <si>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</si>
  <si>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</si>
  <si>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</si>
  <si>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</si>
  <si>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</si>
  <si>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</si>
  <si>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</si>
  <si>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</si>
  <si>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</si>
  <si>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</si>
  <si>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</si>
  <si>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</si>
  <si>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</si>
  <si>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</si>
  <si>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</si>
  <si>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</si>
  <si>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</si>
  <si>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</si>
  <si>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</si>
  <si>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</si>
  <si>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</si>
  <si>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</si>
  <si>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</si>
  <si>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</si>
  <si>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</si>
  <si>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</si>
  <si>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</si>
  <si>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</si>
  <si>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</si>
  <si>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</si>
  <si>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</si>
  <si>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</si>
  <si>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</si>
  <si>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</si>
  <si>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</si>
  <si>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</si>
  <si>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</si>
  <si>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</si>
  <si>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</si>
  <si>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</si>
  <si>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</si>
  <si>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</si>
  <si>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</si>
  <si>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</si>
  <si>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</si>
  <si>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</si>
  <si>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</si>
  <si>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</si>
  <si>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</si>
  <si>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</si>
  <si>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</si>
  <si>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</si>
  <si>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</si>
  <si>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</si>
  <si>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</si>
  <si>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</si>
  <si>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</si>
  <si>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</si>
  <si>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</si>
  <si>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</si>
  <si>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</si>
  <si>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</si>
  <si>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</si>
  <si>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</si>
  <si>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</si>
  <si>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</si>
  <si>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</si>
  <si>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</si>
  <si>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</si>
  <si>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</si>
  <si>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</si>
  <si>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</si>
  <si>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</si>
  <si>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</si>
  <si>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</si>
  <si>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</si>
  <si>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</si>
  <si>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</si>
  <si>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</si>
  <si>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</si>
  <si>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</si>
  <si>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</si>
  <si>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</si>
  <si>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</si>
  <si>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</si>
  <si>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</si>
  <si>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</si>
  <si>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</si>
  <si>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</si>
  <si>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</si>
  <si>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</si>
  <si>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</si>
  <si>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</si>
  <si>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</si>
  <si>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</si>
  <si>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</si>
  <si>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</si>
  <si>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</si>
  <si>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</si>
  <si>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</si>
  <si>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</si>
  <si>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</si>
  <si>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</si>
  <si>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</si>
  <si>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</si>
  <si>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</si>
  <si>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</si>
  <si>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</si>
  <si>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</si>
  <si>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</si>
  <si>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</si>
  <si>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</si>
  <si>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</si>
  <si>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</si>
  <si>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</si>
  <si>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</si>
  <si>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</si>
  <si>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</si>
  <si>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</si>
  <si>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</si>
  <si>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</si>
  <si>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</si>
  <si>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</si>
  <si>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</si>
  <si>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</si>
  <si>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</si>
  <si>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</si>
  <si>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</si>
  <si>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</si>
  <si>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</si>
  <si>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</si>
  <si>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</si>
  <si>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</si>
  <si>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</si>
  <si>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</si>
  <si>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</si>
  <si>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</si>
  <si>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</si>
  <si>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</si>
  <si>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</si>
  <si>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</si>
  <si>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</si>
  <si>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</si>
  <si>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</si>
  <si>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</si>
  <si>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</si>
  <si>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</si>
  <si>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</si>
  <si>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</si>
  <si>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</si>
  <si>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</si>
  <si>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</si>
  <si>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</si>
  <si>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</si>
  <si>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</si>
  <si>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</si>
  <si>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</si>
  <si>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</si>
  <si>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</si>
  <si>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</si>
  <si>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</si>
  <si>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</si>
  <si>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</si>
  <si>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</si>
  <si>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</si>
  <si>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</si>
  <si>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</si>
  <si>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</si>
  <si>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</si>
  <si>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</si>
  <si>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</si>
  <si>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</si>
  <si>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</si>
  <si>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</si>
  <si>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</si>
  <si>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</si>
  <si>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</si>
  <si>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</si>
  <si>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</si>
  <si>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</si>
  <si>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</si>
  <si>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</si>
  <si>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</si>
  <si>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</si>
  <si>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</si>
  <si>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</si>
  <si>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</si>
  <si>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</si>
  <si>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</si>
  <si>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</si>
  <si>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</si>
  <si>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</si>
  <si>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</si>
  <si>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</si>
  <si>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</si>
  <si>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</si>
  <si>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</si>
  <si>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</si>
  <si>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</si>
  <si>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</si>
  <si>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</si>
  <si>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</si>
  <si>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</si>
  <si>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</si>
  <si>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</si>
  <si>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</si>
  <si>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</si>
  <si>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</si>
  <si>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</si>
  <si>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</si>
  <si>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</si>
  <si>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</si>
  <si>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</si>
  <si>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</si>
  <si>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</si>
  <si>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</si>
  <si>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</si>
  <si>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</si>
  <si>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</si>
  <si>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</si>
  <si>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</si>
  <si>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</si>
  <si>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</si>
  <si>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</si>
  <si>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</si>
  <si>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</si>
  <si>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</si>
  <si>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</si>
  <si>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</si>
  <si>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</si>
  <si>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</si>
  <si>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</si>
  <si>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</si>
  <si>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</si>
  <si>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</si>
  <si>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</si>
  <si>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</si>
  <si>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</si>
  <si>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</si>
  <si>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</si>
  <si>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</si>
  <si>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</si>
  <si>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</si>
  <si>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</si>
  <si>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</si>
  <si>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</si>
  <si>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</si>
  <si>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</si>
  <si>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</si>
  <si>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</si>
  <si>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</si>
  <si>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</si>
  <si>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</si>
  <si>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</si>
  <si>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</si>
  <si>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</si>
  <si>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</si>
  <si>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</si>
  <si>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</si>
  <si>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</si>
  <si>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</si>
  <si>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</si>
  <si>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</si>
  <si>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</si>
  <si>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</si>
  <si>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</si>
  <si>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</si>
  <si>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</si>
  <si>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</si>
  <si>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</si>
  <si>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</si>
  <si>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</si>
  <si>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</si>
  <si>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</si>
  <si>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</si>
  <si>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</si>
  <si>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</si>
  <si>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</si>
  <si>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</si>
  <si>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</si>
  <si>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</si>
  <si>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</si>
  <si>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</si>
  <si>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</si>
  <si>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</si>
  <si>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</si>
  <si>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</si>
  <si>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</si>
  <si>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</si>
  <si>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</si>
  <si>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</si>
  <si>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</si>
  <si>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</si>
  <si>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</si>
  <si>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</si>
  <si>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</si>
  <si>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</si>
  <si>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</si>
  <si>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</si>
  <si>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</si>
  <si>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</si>
  <si>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</si>
  <si>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</si>
  <si>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</si>
  <si>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</si>
  <si>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</si>
  <si>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</si>
  <si>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</si>
  <si>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</si>
  <si>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</si>
  <si>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</si>
  <si>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</si>
  <si>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</si>
  <si>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</si>
  <si>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</si>
  <si>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</si>
  <si>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</si>
  <si>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</si>
  <si>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</si>
  <si>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</si>
  <si>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</si>
  <si>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</si>
  <si>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</si>
  <si>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</si>
  <si>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</si>
  <si>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</si>
  <si>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</si>
  <si>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</si>
  <si>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</si>
  <si>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</si>
  <si>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</si>
  <si>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</si>
  <si>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</si>
  <si>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</si>
  <si>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</si>
  <si>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</si>
  <si>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</si>
  <si>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</si>
  <si>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</si>
  <si>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</si>
  <si>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</si>
  <si>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</si>
  <si>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</si>
  <si>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</si>
  <si>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</si>
  <si>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</si>
  <si>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</si>
  <si>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</si>
  <si>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</si>
  <si>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</si>
  <si>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</si>
  <si>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</si>
  <si>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</si>
  <si>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</si>
  <si>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</si>
  <si>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</si>
  <si>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</si>
  <si>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</si>
  <si>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</si>
  <si>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</si>
  <si>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</si>
  <si>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</si>
  <si>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</si>
  <si>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</si>
  <si>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</si>
  <si>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</si>
  <si>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</si>
  <si>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</si>
  <si>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</si>
  <si>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</si>
  <si>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</si>
  <si>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</si>
  <si>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</si>
  <si>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</si>
  <si>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</si>
  <si>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</si>
  <si>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</si>
  <si>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</si>
  <si>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</si>
  <si>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</si>
  <si>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</si>
  <si>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</si>
  <si>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</si>
  <si>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</si>
  <si>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</si>
  <si>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</si>
  <si>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</si>
  <si>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</si>
  <si>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</si>
  <si>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</si>
  <si>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</si>
  <si>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</si>
  <si>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</si>
  <si>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</si>
  <si>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</si>
  <si>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</si>
  <si>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</si>
  <si>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</si>
  <si>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</si>
  <si>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</si>
  <si>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</si>
  <si>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</si>
  <si>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</si>
  <si>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</si>
  <si>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</si>
  <si>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</si>
  <si>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</si>
  <si>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</si>
  <si>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</si>
  <si>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</si>
  <si>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</si>
  <si>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</si>
  <si>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</si>
  <si>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</si>
  <si>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</si>
  <si>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</si>
  <si>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</si>
  <si>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</si>
  <si>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</si>
  <si>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</si>
  <si>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</si>
  <si>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</si>
  <si>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</si>
  <si>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</si>
  <si>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</si>
  <si>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</si>
  <si>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</si>
  <si>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</si>
  <si>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</si>
  <si>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</si>
  <si>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</si>
  <si>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</si>
  <si>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</si>
  <si>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</si>
  <si>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</si>
  <si>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</si>
  <si>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</si>
  <si>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</si>
  <si>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</si>
  <si>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</si>
  <si>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</si>
  <si>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</si>
  <si>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</si>
  <si>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</si>
  <si>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</si>
  <si>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</si>
  <si>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</si>
  <si>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</si>
  <si>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</si>
  <si>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</si>
  <si>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</si>
  <si>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</si>
  <si>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</si>
  <si>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</si>
  <si>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</si>
  <si>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</si>
  <si>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</si>
  <si>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</si>
  <si>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</si>
  <si>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</si>
  <si>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</si>
  <si>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</si>
  <si>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</si>
  <si>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</si>
  <si>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</si>
  <si>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</si>
  <si>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</si>
  <si>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</si>
  <si>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</si>
  <si>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</si>
  <si>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</si>
  <si>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</si>
  <si>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</si>
  <si>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</si>
  <si>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</si>
  <si>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</si>
  <si>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</si>
  <si>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</si>
  <si>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</si>
  <si>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</si>
  <si>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</si>
  <si>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</si>
  <si>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</si>
  <si>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</si>
  <si>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</si>
  <si>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</si>
  <si>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</si>
  <si>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</si>
  <si>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</si>
  <si>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</si>
  <si>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</si>
  <si>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</si>
  <si>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</si>
  <si>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</si>
  <si>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</si>
  <si>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</si>
  <si>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</si>
  <si>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</si>
  <si>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</si>
  <si>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</si>
  <si>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</si>
  <si>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</si>
  <si>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</si>
  <si>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</si>
  <si>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</si>
  <si>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</si>
  <si>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</si>
  <si>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</si>
  <si>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</si>
  <si>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</si>
  <si>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</si>
  <si>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</si>
  <si>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</si>
  <si>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</si>
  <si>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</si>
  <si>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</si>
  <si>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</si>
  <si>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</si>
  <si>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</si>
  <si>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</si>
  <si>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</si>
  <si>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</si>
  <si>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</si>
  <si>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</si>
  <si>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</si>
  <si>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</si>
  <si>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</si>
  <si>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</si>
  <si>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</si>
  <si>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</si>
  <si>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</si>
  <si>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</si>
  <si>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</si>
  <si>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</si>
  <si>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</si>
  <si>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</si>
  <si>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</si>
  <si>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</si>
  <si>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</si>
  <si>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</si>
  <si>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</si>
  <si>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</si>
  <si>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</si>
  <si>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</si>
  <si>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</si>
  <si>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</si>
  <si>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</si>
  <si>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</si>
  <si>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</si>
  <si>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</si>
  <si>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</si>
  <si>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</si>
  <si>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</si>
  <si>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</si>
  <si>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</si>
  <si>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</si>
  <si>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</si>
  <si>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</si>
  <si>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</si>
  <si>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</si>
  <si>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</si>
  <si>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</si>
  <si>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</si>
  <si>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</si>
  <si>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</si>
  <si>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</si>
  <si>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</si>
  <si>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</si>
  <si>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</si>
  <si>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</si>
  <si>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</si>
  <si>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</si>
  <si>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</si>
  <si>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</si>
  <si>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</si>
  <si>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</si>
  <si>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</si>
  <si>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</si>
  <si>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</si>
  <si>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</si>
  <si>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</si>
  <si>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</si>
  <si>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</si>
  <si>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</si>
  <si>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</si>
  <si>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</si>
  <si>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</si>
  <si>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</si>
  <si>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</si>
  <si>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</si>
  <si>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</si>
  <si>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</si>
  <si>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</si>
  <si>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</si>
  <si>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</si>
  <si>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</si>
  <si>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</si>
  <si>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</si>
  <si>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</si>
  <si>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</si>
  <si>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</si>
  <si>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</si>
  <si>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</si>
  <si>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</si>
  <si>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</si>
  <si>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</si>
  <si>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</si>
  <si>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</si>
  <si>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</si>
  <si>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</si>
  <si>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</si>
  <si>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</si>
  <si>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</si>
  <si>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</si>
  <si>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</si>
  <si>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</si>
  <si>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</si>
  <si>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</si>
  <si>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</si>
  <si>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</si>
  <si>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</si>
  <si>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</si>
  <si>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</si>
  <si>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</si>
  <si>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</si>
  <si>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</si>
  <si>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</si>
  <si>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</si>
  <si>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</si>
  <si>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</si>
  <si>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</si>
  <si>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</si>
  <si>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</si>
  <si>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</si>
  <si>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</si>
  <si>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</si>
  <si>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</si>
  <si>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</si>
  <si>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</si>
  <si>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</si>
  <si>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</si>
  <si>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</si>
  <si>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</si>
  <si>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</si>
  <si>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</si>
  <si>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</si>
  <si>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</si>
  <si>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</si>
  <si>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</si>
  <si>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</si>
  <si>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</si>
  <si>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</si>
  <si>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</si>
  <si>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</si>
  <si>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</si>
  <si>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</si>
  <si>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</si>
  <si>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</si>
  <si>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</si>
  <si>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</si>
  <si>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</si>
  <si>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</si>
  <si>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</si>
  <si>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</si>
  <si>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</si>
  <si>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</si>
  <si>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</si>
  <si>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</si>
  <si>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</si>
  <si>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</si>
  <si>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</si>
  <si>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</si>
  <si>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</si>
  <si>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</si>
  <si>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</si>
  <si>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</si>
  <si>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</si>
  <si>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</si>
  <si>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</si>
  <si>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</si>
  <si>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</si>
  <si>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</si>
  <si>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</si>
  <si>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</si>
  <si>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</si>
  <si>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</si>
  <si>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</si>
  <si>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</si>
  <si>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</si>
  <si>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</si>
  <si>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</si>
  <si>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</si>
  <si>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</si>
  <si>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</si>
  <si>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</si>
  <si>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</si>
  <si>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</si>
  <si>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</si>
  <si>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</si>
  <si>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</si>
  <si>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</si>
  <si>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</si>
  <si>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</si>
  <si>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</si>
  <si>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</si>
  <si>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</si>
  <si>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</si>
  <si>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</si>
  <si>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</si>
  <si>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</si>
  <si>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</si>
  <si>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</si>
  <si>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</si>
  <si>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</si>
  <si>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</si>
  <si>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</si>
  <si>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</si>
  <si>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</si>
  <si>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</si>
  <si>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</si>
  <si>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</si>
  <si>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</si>
  <si>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</si>
  <si>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</si>
  <si>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</si>
  <si>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</si>
  <si>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</si>
  <si>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</si>
  <si>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</si>
  <si>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</si>
  <si>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</si>
  <si>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</si>
  <si>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</si>
  <si>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</si>
  <si>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</si>
  <si>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</si>
  <si>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</si>
  <si>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</si>
  <si>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</si>
  <si>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</si>
  <si>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</si>
  <si>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</si>
  <si>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</si>
  <si>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</si>
  <si>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</si>
  <si>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</si>
  <si>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</si>
  <si>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</si>
  <si>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</si>
  <si>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</si>
  <si>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</si>
  <si>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</si>
  <si>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</si>
  <si>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</si>
  <si>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</si>
  <si>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</si>
  <si>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</si>
  <si>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</si>
  <si>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</si>
  <si>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</si>
  <si>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</si>
  <si>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</si>
  <si>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</si>
  <si>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</si>
  <si>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</si>
  <si>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</si>
  <si>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</si>
  <si>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</si>
  <si>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</si>
  <si>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</si>
  <si>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</si>
  <si>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</si>
  <si>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</si>
  <si>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</si>
  <si>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</si>
  <si>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</si>
  <si>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</si>
  <si>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</si>
  <si>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</si>
  <si>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</si>
  <si>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</si>
  <si>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</si>
  <si>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</si>
  <si>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</si>
  <si>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</si>
  <si>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</si>
  <si>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</si>
  <si>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</si>
  <si>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</si>
  <si>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</si>
  <si>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</si>
  <si>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</si>
  <si>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</si>
  <si>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</si>
  <si>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</si>
  <si>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</si>
  <si>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</si>
  <si>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</si>
  <si>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</si>
  <si>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</si>
  <si>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</si>
  <si>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</si>
  <si>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</si>
  <si>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</si>
  <si>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</si>
  <si>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</si>
  <si>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</si>
  <si>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</si>
  <si>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</si>
  <si>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</si>
  <si>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</si>
  <si>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</si>
  <si>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</si>
  <si>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</si>
  <si>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</si>
  <si>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</si>
  <si>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</si>
  <si>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</si>
  <si>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</si>
  <si>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</si>
  <si>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</si>
  <si>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</si>
  <si>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</si>
  <si>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</si>
  <si>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</si>
  <si>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</si>
  <si>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</si>
  <si>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</si>
  <si>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</si>
  <si>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</si>
  <si>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</si>
  <si>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</si>
  <si>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</si>
  <si>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</si>
  <si>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</si>
  <si>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</si>
  <si>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</si>
  <si>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</si>
  <si>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</si>
  <si>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</si>
  <si>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</si>
  <si>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</si>
  <si>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</si>
  <si>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</si>
  <si>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</si>
  <si>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</si>
  <si>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</si>
  <si>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</si>
  <si>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</si>
  <si>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</si>
  <si>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</si>
  <si>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</si>
  <si>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</si>
  <si>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</si>
  <si>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</si>
  <si>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</si>
  <si>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</si>
  <si>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</si>
  <si>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</si>
  <si>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</si>
  <si>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</si>
  <si>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</si>
  <si>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</si>
  <si>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</si>
  <si>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</si>
  <si>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</si>
  <si>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</si>
  <si>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</si>
  <si>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</si>
  <si>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</si>
  <si>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</si>
  <si>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</si>
  <si>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</si>
  <si>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</si>
  <si>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</si>
  <si>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</si>
  <si>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</si>
  <si>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</si>
  <si>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</si>
  <si>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</si>
  <si>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</si>
  <si>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</si>
  <si>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</si>
  <si>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</si>
  <si>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</si>
  <si>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</si>
  <si>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</si>
  <si>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</si>
  <si>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</si>
  <si>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</si>
  <si>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</si>
  <si>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</si>
  <si>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</si>
  <si>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</si>
  <si>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</si>
  <si>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</si>
  <si>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</si>
  <si>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</si>
  <si>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</si>
  <si>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</si>
  <si>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</si>
  <si>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</si>
  <si>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</si>
  <si>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</si>
  <si>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</si>
  <si>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</si>
  <si>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</si>
  <si>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</si>
  <si>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</si>
  <si>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</si>
  <si>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</si>
  <si>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</si>
  <si>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</si>
  <si>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</si>
  <si>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</si>
  <si>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</si>
  <si>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</si>
  <si>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</si>
  <si>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</si>
  <si>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</si>
  <si>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</si>
  <si>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</si>
  <si>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</si>
  <si>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</si>
  <si>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</si>
  <si>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</si>
  <si>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</si>
  <si>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</si>
  <si>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</si>
  <si>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</si>
  <si>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</si>
  <si>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</si>
  <si>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</si>
  <si>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</si>
  <si>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</si>
  <si>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</si>
  <si>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</si>
  <si>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</si>
  <si>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</si>
  <si>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</si>
  <si>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</si>
  <si>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</si>
  <si>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</si>
  <si>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</si>
  <si>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</si>
  <si>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</si>
  <si>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</si>
  <si>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</si>
  <si>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</si>
  <si>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</si>
  <si>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</si>
  <si>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</si>
  <si>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</si>
  <si>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</si>
  <si>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</si>
  <si>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</si>
  <si>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</si>
  <si>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</si>
  <si>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</si>
  <si>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</si>
  <si>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</si>
  <si>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</si>
  <si>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</si>
  <si>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</si>
  <si>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</si>
  <si>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</si>
  <si>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</si>
  <si>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</si>
  <si>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</si>
  <si>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</si>
  <si>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</si>
  <si>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</si>
  <si>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</si>
  <si>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</si>
  <si>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</si>
  <si>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</si>
  <si>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</si>
  <si>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</si>
  <si>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</si>
  <si>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</si>
  <si>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</si>
  <si>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</si>
  <si>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</si>
  <si>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</si>
  <si>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</si>
  <si>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</si>
  <si>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</si>
  <si>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</si>
  <si>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</si>
  <si>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</si>
  <si>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</si>
  <si>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</si>
  <si>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</si>
  <si>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</si>
  <si>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</si>
  <si>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</si>
  <si>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</si>
  <si>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</si>
  <si>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</si>
  <si>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</si>
  <si>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</si>
  <si>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</si>
  <si>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</si>
  <si>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</si>
  <si>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</si>
  <si>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</si>
  <si>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</si>
  <si>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</si>
  <si>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</si>
  <si>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</si>
  <si>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</si>
  <si>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</si>
  <si>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</si>
  <si>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</si>
  <si>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</si>
  <si>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</si>
  <si>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</si>
  <si>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</si>
  <si>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</si>
  <si>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</si>
  <si>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</si>
  <si>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</si>
  <si>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</si>
  <si>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</si>
  <si>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</si>
  <si>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</si>
  <si>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</si>
  <si>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</si>
  <si>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</si>
  <si>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</si>
  <si>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</si>
  <si>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</si>
  <si>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</si>
  <si>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</si>
  <si>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</si>
  <si>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</si>
  <si>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</si>
  <si>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</si>
  <si>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</si>
  <si>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</si>
  <si>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</si>
  <si>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</si>
  <si>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</si>
  <si>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</si>
  <si>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</si>
  <si>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</si>
  <si>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</si>
  <si>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</si>
  <si>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</si>
  <si>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</si>
  <si>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</si>
  <si>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</si>
  <si>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</si>
  <si>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</si>
  <si>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</si>
  <si>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</si>
  <si>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</si>
  <si>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</si>
  <si>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</si>
  <si>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</si>
  <si>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</si>
  <si>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</si>
  <si>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</si>
  <si>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</si>
  <si>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</si>
  <si>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</si>
  <si>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</si>
  <si>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</si>
  <si>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</si>
  <si>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</si>
  <si>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</si>
  <si>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</si>
  <si>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</si>
  <si>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</si>
  <si>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</si>
  <si>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</si>
  <si>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</si>
  <si>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</si>
  <si>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</si>
  <si>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</si>
  <si>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</si>
  <si>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</si>
  <si>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</si>
  <si>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</si>
  <si>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</si>
  <si>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</si>
  <si>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</si>
  <si>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</si>
  <si>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</si>
  <si>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</si>
  <si>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</si>
  <si>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</si>
  <si>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</si>
  <si>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</si>
  <si>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</si>
  <si>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</si>
  <si>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</si>
  <si>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</si>
  <si>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</si>
  <si>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</si>
  <si>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</si>
  <si>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</si>
  <si>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</si>
  <si>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</si>
  <si>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</si>
  <si>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</si>
  <si>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</si>
  <si>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</si>
  <si>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</si>
  <si>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</si>
  <si>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</si>
  <si>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</si>
  <si>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</si>
  <si>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</si>
  <si>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</si>
  <si>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</si>
  <si>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</si>
  <si>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</si>
  <si>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</si>
  <si>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</si>
  <si>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</si>
  <si>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</si>
  <si>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</si>
  <si>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</si>
  <si>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</si>
  <si>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</si>
  <si>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</si>
  <si>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</si>
  <si>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</si>
  <si>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</si>
  <si>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</si>
  <si>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</si>
  <si>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</si>
  <si>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</si>
  <si>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</si>
  <si>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</si>
  <si>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</si>
  <si>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</si>
  <si>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</si>
  <si>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</si>
  <si>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</si>
  <si>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</si>
  <si>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</si>
  <si>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</si>
  <si>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</si>
  <si>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</si>
  <si>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</si>
  <si>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</si>
  <si>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</si>
  <si>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</si>
  <si>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</si>
  <si>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</si>
  <si>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</si>
  <si>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</si>
  <si>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</si>
  <si>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</si>
  <si>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</si>
  <si>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</si>
  <si>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</si>
  <si>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</si>
  <si>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</si>
  <si>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</si>
  <si>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</si>
  <si>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</si>
  <si>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</si>
  <si>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</si>
  <si>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</si>
  <si>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</si>
  <si>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</si>
  <si>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</si>
  <si>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</si>
  <si>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</si>
  <si>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</si>
  <si>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</si>
  <si>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</si>
  <si>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</si>
  <si>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</si>
  <si>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</si>
  <si>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</si>
  <si>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</si>
  <si>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</si>
  <si>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</si>
  <si>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</si>
  <si>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</si>
  <si>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</si>
  <si>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</si>
  <si>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</si>
  <si>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</si>
  <si>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</si>
  <si>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</si>
  <si>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</si>
  <si>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</si>
  <si>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</si>
  <si>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</si>
  <si>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</si>
  <si>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</si>
  <si>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</si>
  <si>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</si>
  <si>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</si>
  <si>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</si>
  <si>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</si>
  <si>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</si>
  <si>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</si>
  <si>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</si>
  <si>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</si>
  <si>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</si>
  <si>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</si>
  <si>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</si>
  <si>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</si>
  <si>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</si>
  <si>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</si>
  <si>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</si>
  <si>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</si>
  <si>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</si>
  <si>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</si>
  <si>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</si>
  <si>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</si>
  <si>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</si>
  <si>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</si>
  <si>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</si>
  <si>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</si>
  <si>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</si>
  <si>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</si>
  <si>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</si>
  <si>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</si>
  <si>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</si>
  <si>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</si>
  <si>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</si>
  <si>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</si>
  <si>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</si>
  <si>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</si>
  <si>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</si>
  <si>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</si>
  <si>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</si>
  <si>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</si>
  <si>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</si>
  <si>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</si>
  <si>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</si>
  <si>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</si>
  <si>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</si>
  <si>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</si>
  <si>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</si>
  <si>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</si>
  <si>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</si>
  <si>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</si>
  <si>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</si>
  <si>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</si>
  <si>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</si>
  <si>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</si>
  <si>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</si>
  <si>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</si>
  <si>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</si>
  <si>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</si>
  <si>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</si>
  <si>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</si>
  <si>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</si>
  <si>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</si>
  <si>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</si>
  <si>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</si>
  <si>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</si>
  <si>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</si>
  <si>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</si>
  <si>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</si>
  <si>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</si>
  <si>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</si>
  <si>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</si>
  <si>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</si>
  <si>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</si>
  <si>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</si>
  <si>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</si>
  <si>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</si>
  <si>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</si>
  <si>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</si>
  <si>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</si>
  <si>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</si>
  <si>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</si>
  <si>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</si>
  <si>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</si>
  <si>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</si>
  <si>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</si>
  <si>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</si>
  <si>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</si>
  <si>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</si>
  <si>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</si>
  <si>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</si>
  <si>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</si>
  <si>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</si>
  <si>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</si>
  <si>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</si>
  <si>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</si>
  <si>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</si>
  <si>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</si>
  <si>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</si>
  <si>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</si>
  <si>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</si>
  <si>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</si>
  <si>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</si>
  <si>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</si>
  <si>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</si>
  <si>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</si>
  <si>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</si>
  <si>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</si>
  <si>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</si>
  <si>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</si>
  <si>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</si>
  <si>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</si>
  <si>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</si>
  <si>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</si>
  <si>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</si>
  <si>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</si>
  <si>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</si>
  <si>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</si>
  <si>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</si>
  <si>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</si>
  <si>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</si>
  <si>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</si>
  <si>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</si>
  <si>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</si>
  <si>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</si>
  <si>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</si>
  <si>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</si>
  <si>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</si>
  <si>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</si>
  <si>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</si>
  <si>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</si>
  <si>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</si>
  <si>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</si>
  <si>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</si>
  <si>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</si>
  <si>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</si>
  <si>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</si>
  <si>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</si>
  <si>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</si>
  <si>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</si>
  <si>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</si>
  <si>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</si>
  <si>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</si>
  <si>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</si>
  <si>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</si>
  <si>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</si>
  <si>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</si>
  <si>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</si>
  <si>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</si>
  <si>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</si>
  <si>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</si>
  <si>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</si>
  <si>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</si>
  <si>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</si>
  <si>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</si>
  <si>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</si>
  <si>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</si>
  <si>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</si>
  <si>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</si>
  <si>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</si>
  <si>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</si>
  <si>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</si>
  <si>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</si>
  <si>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</si>
  <si>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</si>
  <si>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</si>
  <si>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</si>
  <si>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</si>
  <si>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</si>
  <si>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</si>
  <si>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</si>
  <si>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</si>
  <si>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</si>
  <si>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</si>
  <si>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</si>
  <si>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</si>
  <si>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</si>
  <si>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</si>
  <si>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</si>
  <si>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</si>
  <si>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</si>
  <si>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</si>
  <si>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</si>
  <si>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</si>
  <si>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</si>
  <si>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</si>
  <si>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</si>
  <si>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</si>
  <si>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</si>
  <si>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</si>
  <si>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</si>
  <si>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</si>
  <si>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</si>
  <si>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</si>
  <si>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</si>
  <si>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</si>
  <si>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</si>
  <si>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</si>
  <si>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</si>
  <si>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</si>
  <si>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</si>
  <si>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</si>
  <si>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</si>
  <si>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</si>
  <si>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</si>
  <si>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</si>
  <si>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</si>
  <si>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</si>
  <si>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</si>
  <si>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</si>
  <si>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</si>
  <si>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</si>
  <si>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</si>
  <si>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</si>
  <si>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</si>
  <si>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</si>
  <si>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</si>
  <si>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</si>
  <si>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</si>
  <si>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</si>
  <si>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</si>
  <si>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</si>
  <si>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</si>
  <si>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</si>
  <si>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</si>
  <si>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</si>
  <si>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</si>
  <si>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</si>
  <si>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</si>
  <si>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</si>
  <si>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</si>
  <si>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</si>
  <si>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</si>
  <si>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</si>
  <si>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</si>
  <si>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</si>
  <si>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</si>
  <si>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</si>
  <si>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</si>
  <si>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</si>
  <si>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</si>
  <si>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</si>
  <si>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</si>
  <si>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</si>
  <si>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</si>
  <si>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</si>
  <si>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</si>
  <si>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</si>
  <si>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</si>
  <si>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</si>
  <si>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</si>
  <si>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</si>
  <si>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</si>
  <si>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</si>
  <si>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</si>
  <si>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</si>
  <si>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</si>
  <si>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</si>
  <si>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</si>
  <si>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</si>
  <si>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</si>
  <si>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</si>
  <si>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</si>
  <si>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</si>
  <si>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</si>
  <si>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</si>
  <si>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</si>
  <si>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</si>
  <si>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</si>
  <si>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</si>
  <si>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</si>
  <si>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</si>
  <si>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</si>
  <si>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</si>
  <si>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</si>
  <si>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</si>
  <si>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</si>
  <si>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</si>
  <si>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</si>
  <si>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</si>
  <si>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</si>
  <si>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</si>
  <si>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</si>
  <si>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</si>
  <si>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</si>
  <si>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</si>
  <si>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</si>
  <si>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</si>
  <si>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</si>
  <si>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</si>
  <si>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</si>
  <si>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</si>
  <si>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</si>
  <si>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</si>
  <si>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</si>
  <si>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</si>
  <si>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</si>
  <si>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</si>
  <si>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</si>
  <si>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</si>
  <si>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</si>
  <si>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</si>
  <si>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</si>
  <si>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</si>
  <si>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</si>
  <si>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</si>
  <si>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</si>
  <si>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</si>
  <si>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</si>
  <si>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</si>
  <si>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</si>
  <si>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</si>
  <si>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</si>
  <si>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</si>
  <si>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</si>
  <si>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</si>
  <si>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</si>
  <si>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</si>
  <si>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</si>
  <si>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</si>
  <si>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</si>
  <si>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</si>
  <si>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</si>
  <si>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</si>
  <si>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</si>
  <si>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</si>
  <si>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</si>
  <si>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</si>
  <si>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</si>
  <si>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</si>
  <si>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</si>
  <si>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</si>
  <si>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</si>
  <si>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</si>
  <si>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</si>
  <si>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</si>
  <si>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</si>
  <si>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</si>
  <si>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</si>
  <si>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</si>
  <si>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</si>
  <si>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</si>
  <si>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</si>
  <si>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</si>
  <si>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</si>
  <si>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</si>
  <si>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</si>
  <si>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</si>
  <si>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</si>
  <si>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</si>
  <si>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</si>
  <si>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</si>
  <si>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</si>
  <si>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</si>
  <si>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</si>
  <si>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</si>
  <si>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</si>
  <si>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</si>
  <si>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</si>
  <si>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</si>
  <si>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</si>
  <si>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</si>
  <si>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</si>
  <si>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</si>
  <si>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</si>
  <si>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</si>
  <si>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</si>
  <si>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</si>
  <si>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</si>
  <si>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</si>
  <si>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</si>
  <si>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</si>
  <si>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</si>
  <si>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</si>
  <si>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</si>
  <si>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</si>
  <si>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</si>
  <si>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</si>
  <si>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</si>
  <si>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</si>
  <si>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</si>
  <si>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</si>
  <si>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</si>
  <si>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</si>
  <si>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</si>
  <si>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</si>
  <si>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</si>
  <si>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</si>
  <si>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</si>
  <si>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</si>
  <si>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</si>
  <si>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</si>
  <si>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</si>
  <si>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</si>
  <si>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</si>
  <si>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</si>
  <si>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</si>
  <si>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</si>
  <si>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</si>
  <si>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</si>
  <si>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</si>
  <si>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</si>
  <si>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</si>
  <si>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</si>
  <si>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</si>
  <si>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</si>
  <si>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</si>
  <si>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</si>
  <si>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</si>
  <si>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</si>
  <si>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</si>
  <si>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</si>
  <si>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</si>
  <si>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</si>
  <si>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</si>
  <si>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</si>
  <si>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</si>
  <si>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</si>
  <si>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</si>
  <si>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</si>
  <si>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</si>
  <si>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</si>
  <si>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</si>
  <si>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</si>
  <si>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</si>
  <si>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</si>
  <si>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</si>
  <si>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</si>
  <si>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</si>
  <si>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</si>
  <si>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</si>
  <si>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</si>
  <si>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</si>
  <si>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</si>
  <si>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</si>
  <si>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</si>
  <si>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</si>
  <si>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</si>
  <si>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</si>
  <si>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</si>
  <si>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</si>
  <si>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</si>
  <si>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</si>
  <si>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</si>
  <si>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</si>
  <si>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</si>
  <si>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</si>
  <si>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</si>
  <si>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</si>
  <si>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</si>
  <si>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</si>
  <si>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</si>
  <si>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</si>
  <si>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</si>
  <si>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</si>
  <si>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</si>
  <si>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</si>
  <si>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</si>
  <si>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</si>
  <si>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</si>
  <si>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</si>
  <si>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</si>
  <si>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</si>
  <si>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</si>
  <si>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</si>
  <si>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</si>
  <si>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</si>
  <si>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</si>
  <si>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</si>
  <si>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</si>
  <si>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</si>
  <si>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</si>
  <si>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</si>
  <si>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</si>
  <si>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</si>
  <si>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</si>
  <si>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</si>
  <si>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</si>
  <si>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</si>
  <si>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</si>
  <si>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</si>
  <si>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</si>
  <si>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</si>
  <si>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</si>
  <si>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</si>
  <si>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</si>
  <si>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</si>
  <si>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</si>
  <si>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</si>
  <si>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</si>
  <si>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</si>
  <si>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</si>
  <si>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</si>
  <si>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</si>
  <si>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</si>
  <si>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</si>
  <si>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</si>
  <si>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</si>
  <si>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</si>
  <si>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</si>
  <si>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</si>
  <si>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</si>
  <si>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</si>
  <si>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</si>
  <si>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</si>
  <si>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</si>
  <si>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</si>
  <si>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</si>
  <si>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</si>
  <si>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</si>
  <si>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</si>
  <si>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</si>
  <si>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</si>
  <si>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</si>
  <si>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</si>
  <si>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</si>
  <si>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</si>
  <si>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</si>
  <si>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</si>
  <si>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</si>
  <si>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</si>
  <si>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</si>
  <si>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</si>
  <si>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</si>
  <si>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</si>
  <si>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</si>
  <si>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</si>
  <si>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</si>
  <si>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</si>
  <si>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</si>
  <si>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</si>
  <si>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</si>
  <si>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</si>
  <si>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</si>
  <si>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</si>
  <si>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</si>
  <si>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</si>
  <si>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</si>
  <si>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</si>
  <si>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</si>
  <si>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</si>
  <si>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</si>
  <si>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</si>
  <si>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</si>
  <si>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</si>
  <si>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</si>
  <si>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</si>
  <si>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</si>
  <si>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</si>
  <si>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</si>
  <si>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</si>
  <si>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</si>
  <si>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</si>
  <si>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</si>
  <si>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</si>
  <si>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</si>
  <si>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</si>
  <si>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</si>
  <si>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</si>
  <si>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</si>
  <si>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</si>
  <si>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</si>
  <si>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</si>
  <si>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</si>
  <si>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</si>
  <si>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</si>
  <si>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</si>
  <si>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</si>
  <si>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</si>
  <si>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</si>
  <si>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</si>
  <si>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</si>
  <si>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</si>
  <si>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</si>
  <si>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</si>
  <si>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</si>
  <si>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</si>
  <si>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</si>
  <si>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</si>
  <si>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</si>
  <si>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</si>
  <si>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</si>
  <si>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</si>
  <si>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</si>
  <si>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</si>
  <si>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</si>
  <si>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</si>
  <si>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</si>
  <si>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</si>
  <si>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</si>
  <si>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</si>
  <si>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</si>
  <si>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</si>
  <si>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</si>
  <si>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</si>
  <si>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</si>
  <si>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</si>
  <si>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</si>
  <si>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</si>
  <si>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</si>
  <si>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</si>
  <si>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</si>
  <si>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</si>
  <si>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</si>
  <si>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</si>
  <si>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</si>
  <si>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</si>
  <si>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</si>
  <si>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</si>
  <si>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</si>
  <si>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</si>
  <si>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</si>
  <si>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</si>
  <si>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</si>
  <si>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</si>
  <si>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</si>
  <si>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</si>
  <si>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</si>
  <si>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</si>
  <si>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</si>
  <si>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</si>
  <si>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</si>
  <si>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</si>
  <si>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</si>
  <si>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</si>
  <si>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</si>
  <si>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</si>
  <si>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</si>
  <si>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</si>
  <si>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</si>
  <si>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</si>
  <si>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</si>
  <si>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</si>
  <si>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</si>
  <si>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</si>
  <si>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</si>
  <si>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</si>
  <si>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</si>
  <si>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</si>
  <si>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</si>
  <si>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</si>
  <si>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</si>
  <si>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</si>
  <si>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</si>
  <si>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</si>
  <si>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</si>
  <si>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</si>
  <si>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</si>
  <si>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</si>
  <si>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</si>
  <si>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</si>
  <si>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</si>
  <si>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</si>
  <si>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</si>
  <si>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</si>
  <si>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</si>
  <si>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</si>
  <si>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</si>
  <si>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</si>
  <si>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</si>
  <si>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</si>
  <si>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</si>
  <si>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</si>
  <si>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</si>
  <si>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</si>
  <si>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</si>
  <si>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</si>
  <si>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</si>
  <si>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</si>
  <si>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</si>
  <si>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</si>
  <si>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</si>
  <si>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</si>
  <si>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</si>
  <si>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</si>
  <si>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</si>
  <si>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</si>
  <si>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</si>
  <si>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</si>
  <si>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</si>
  <si>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</si>
  <si>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</si>
  <si>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</si>
  <si>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</si>
  <si>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</si>
  <si>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</si>
  <si>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</si>
  <si>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</si>
  <si>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</si>
  <si>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</si>
  <si>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</si>
  <si>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</si>
  <si>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</si>
  <si>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</si>
  <si>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</si>
  <si>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</si>
  <si>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</si>
  <si>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</si>
  <si>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</si>
  <si>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</si>
  <si>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</si>
  <si>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</si>
  <si>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</si>
  <si>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</si>
  <si>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</si>
  <si>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</si>
  <si>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</si>
  <si>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</si>
  <si>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</si>
  <si>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</si>
  <si>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</si>
  <si>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</si>
  <si>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</si>
  <si>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</si>
  <si>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</si>
  <si>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</si>
  <si>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</si>
  <si>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</si>
  <si>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</si>
  <si>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</si>
  <si>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</si>
  <si>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</si>
  <si>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</si>
  <si>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</si>
  <si>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</si>
  <si>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</si>
  <si>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</si>
  <si>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</si>
  <si>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</si>
  <si>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</si>
  <si>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</si>
  <si>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</si>
  <si>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</si>
  <si>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</si>
  <si>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</si>
  <si>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</si>
  <si>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</si>
  <si>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</si>
  <si>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</si>
  <si>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</si>
  <si>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</si>
  <si>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</si>
  <si>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</si>
  <si>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</si>
  <si>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</si>
  <si>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</si>
  <si>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</si>
  <si>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</si>
  <si>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</si>
  <si>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</si>
  <si>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</si>
  <si>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</si>
  <si>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</si>
  <si>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</si>
  <si>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</si>
  <si>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</si>
  <si>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</si>
  <si>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</si>
  <si>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</si>
  <si>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</si>
  <si>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</si>
  <si>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</si>
  <si>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</si>
  <si>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</si>
  <si>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</si>
  <si>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</si>
  <si>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</si>
  <si>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</si>
  <si>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</si>
  <si>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</si>
  <si>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</si>
  <si>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</si>
  <si>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</si>
  <si>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</si>
  <si>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</si>
  <si>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</si>
  <si>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</si>
  <si>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</si>
  <si>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</si>
  <si>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</si>
  <si>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</si>
  <si>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</si>
  <si>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</si>
  <si>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</si>
  <si>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</si>
  <si>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</si>
  <si>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</si>
  <si>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</si>
  <si>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</si>
  <si>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</si>
  <si>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</si>
  <si>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</si>
  <si>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</si>
  <si>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</si>
  <si>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</si>
  <si>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</si>
  <si>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</si>
  <si>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</si>
  <si>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</si>
  <si>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</si>
  <si>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</si>
  <si>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</si>
  <si>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</si>
  <si>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</si>
  <si>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</si>
  <si>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</si>
  <si>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</si>
  <si>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</si>
  <si>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</si>
  <si>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</si>
  <si>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</si>
  <si>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</si>
  <si>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</si>
  <si>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</si>
  <si>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</si>
  <si>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</si>
  <si>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</si>
  <si>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</si>
  <si>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</si>
  <si>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</si>
  <si>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</si>
  <si>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</si>
  <si>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</si>
  <si>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</si>
  <si>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</si>
  <si>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</si>
  <si>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</si>
  <si>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</si>
  <si>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</si>
  <si>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</si>
  <si>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</si>
  <si>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</si>
  <si>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</si>
  <si>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</si>
  <si>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</si>
  <si>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</si>
  <si>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</si>
  <si>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</si>
  <si>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</si>
  <si>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</si>
  <si>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</si>
  <si>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</si>
  <si>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</si>
  <si>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</si>
  <si>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</si>
  <si>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</si>
  <si>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</si>
  <si>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</si>
  <si>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</si>
  <si>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</si>
  <si>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</si>
  <si>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</si>
  <si>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</si>
  <si>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</si>
  <si>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</si>
  <si>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</si>
  <si>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</si>
  <si>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</si>
  <si>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</si>
  <si>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</si>
  <si>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</si>
  <si>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</si>
  <si>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</si>
  <si>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</si>
  <si>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</si>
  <si>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</si>
  <si>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</si>
  <si>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</si>
  <si>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</si>
  <si>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</si>
  <si>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</si>
  <si>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</si>
  <si>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</si>
  <si>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</si>
  <si>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</si>
  <si>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</si>
  <si>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</si>
  <si>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</si>
  <si>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</si>
  <si>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</si>
  <si>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</si>
  <si>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</si>
  <si>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</si>
  <si>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</si>
  <si>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</si>
  <si>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</si>
  <si>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</si>
  <si>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</si>
  <si>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</si>
  <si>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</si>
  <si>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</si>
  <si>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</si>
  <si>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</si>
  <si>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</si>
  <si>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</si>
  <si>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</si>
  <si>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</si>
  <si>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</si>
  <si>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</si>
  <si>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</si>
  <si>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</si>
  <si>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</si>
  <si>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</si>
  <si>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</si>
  <si>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</si>
  <si>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</si>
  <si>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</si>
  <si>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</si>
  <si>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</si>
  <si>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</si>
  <si>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</si>
  <si>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</si>
  <si>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</si>
  <si>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</si>
  <si>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</si>
  <si>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</si>
  <si>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</si>
  <si>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</si>
  <si>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</si>
  <si>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</si>
  <si>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</si>
  <si>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</si>
  <si>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</si>
  <si>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</si>
  <si>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</si>
  <si>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</si>
  <si>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</si>
  <si>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</si>
  <si>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</si>
  <si>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</si>
  <si>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</si>
  <si>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</si>
  <si>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</si>
  <si>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</si>
  <si>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</si>
  <si>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</si>
  <si>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</si>
  <si>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</si>
  <si>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</si>
  <si>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</si>
  <si>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</si>
  <si>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</si>
  <si>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</si>
  <si>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</si>
  <si>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</si>
  <si>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</si>
  <si>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</si>
  <si>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</si>
  <si>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</si>
  <si>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</si>
  <si>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</si>
  <si>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</si>
  <si>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</si>
  <si>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</si>
  <si>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</si>
  <si>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</si>
  <si>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</si>
  <si>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</si>
  <si>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</si>
  <si>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</si>
  <si>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</si>
  <si>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</si>
  <si>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</si>
  <si>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</si>
  <si>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</si>
  <si>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</si>
  <si>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</si>
  <si>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</si>
  <si>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</si>
  <si>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</si>
  <si>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</si>
  <si>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</si>
  <si>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</si>
  <si>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</si>
  <si>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</si>
  <si>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</si>
  <si>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</si>
  <si>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</si>
  <si>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</si>
  <si>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</si>
  <si>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</si>
  <si>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</si>
  <si>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</si>
  <si>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</si>
  <si>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</si>
  <si>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</si>
  <si>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</si>
  <si>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</si>
  <si>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</si>
  <si>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</si>
  <si>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</si>
  <si>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</si>
  <si>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</si>
  <si>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</si>
  <si>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</si>
  <si>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</si>
  <si>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</si>
  <si>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</si>
  <si>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</si>
  <si>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</si>
  <si>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</si>
  <si>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</si>
  <si>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</si>
  <si>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</si>
  <si>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</si>
  <si>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</si>
  <si>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</si>
  <si>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</si>
  <si>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</si>
  <si>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</si>
  <si>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</si>
  <si>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</si>
  <si>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</si>
  <si>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</si>
  <si>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</si>
  <si>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</si>
  <si>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</si>
  <si>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</si>
  <si>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</si>
  <si>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</si>
  <si>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</si>
  <si>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</si>
  <si>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</si>
  <si>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</si>
  <si>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</si>
  <si>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</si>
  <si>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</si>
  <si>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</si>
  <si>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</si>
  <si>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</si>
  <si>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</si>
  <si>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</si>
  <si>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</si>
  <si>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</si>
  <si>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</si>
  <si>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</si>
  <si>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</si>
  <si>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</si>
  <si>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</si>
  <si>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</si>
  <si>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</si>
  <si>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</si>
  <si>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</si>
  <si>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</si>
  <si>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</si>
  <si>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</si>
  <si>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</si>
  <si>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</si>
  <si>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</si>
  <si>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</si>
  <si>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</si>
  <si>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</si>
  <si>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</si>
  <si>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</si>
  <si>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</si>
  <si>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</si>
  <si>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</si>
  <si>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</si>
  <si>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</si>
  <si>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</si>
  <si>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</si>
  <si>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</si>
  <si>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</si>
  <si>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</si>
  <si>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</si>
  <si>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</si>
  <si>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</si>
  <si>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</si>
  <si>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</si>
  <si>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</si>
  <si>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</si>
  <si>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</si>
  <si>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</si>
  <si>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</si>
  <si>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</si>
  <si>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</si>
  <si>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</si>
  <si>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</si>
  <si>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</si>
  <si>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</si>
  <si>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</si>
  <si>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</si>
  <si>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</si>
  <si>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</si>
  <si>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</si>
  <si>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</si>
  <si>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</si>
  <si>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</si>
  <si>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</si>
  <si>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</si>
  <si>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</si>
  <si>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</si>
  <si>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</si>
  <si>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</si>
  <si>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</si>
  <si>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</si>
  <si>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</si>
  <si>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</si>
  <si>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</si>
  <si>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</si>
  <si>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</si>
  <si>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</si>
  <si>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</si>
  <si>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</si>
  <si>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</si>
  <si>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</si>
  <si>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</si>
  <si>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</si>
  <si>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</si>
  <si>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</si>
  <si>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</si>
  <si>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</si>
  <si>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</si>
  <si>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</si>
  <si>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</si>
  <si>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</si>
  <si>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</si>
  <si>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</si>
  <si>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</si>
  <si>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</si>
  <si>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</si>
  <si>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</si>
  <si>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</si>
  <si>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</si>
  <si>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</si>
  <si>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</si>
  <si>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</si>
  <si>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</si>
  <si>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</si>
  <si>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</si>
  <si>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</si>
  <si>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</si>
  <si>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</si>
  <si>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</si>
  <si>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</si>
  <si>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</si>
  <si>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</si>
  <si>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</si>
  <si>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</si>
  <si>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</si>
  <si>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</si>
  <si>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</si>
  <si>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</si>
  <si>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</si>
  <si>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</si>
  <si>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</si>
  <si>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</si>
  <si>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</si>
  <si>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</si>
  <si>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</si>
  <si>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</si>
  <si>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</si>
  <si>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</si>
  <si>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</si>
  <si>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</si>
  <si>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</si>
  <si>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</si>
  <si>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</si>
  <si>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</si>
  <si>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</si>
  <si>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</si>
  <si>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</si>
  <si>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</si>
  <si>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</si>
  <si>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</si>
  <si>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</si>
  <si>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</si>
  <si>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</si>
  <si>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</si>
  <si>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</si>
  <si>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</si>
  <si>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</si>
  <si>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</si>
  <si>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</si>
  <si>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</si>
  <si>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</si>
  <si>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</si>
  <si>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</si>
  <si>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</si>
  <si>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</si>
  <si>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</si>
  <si>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</si>
  <si>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</si>
  <si>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</si>
  <si>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</si>
  <si>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</si>
  <si>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</si>
  <si>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</si>
  <si>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</si>
  <si>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</si>
  <si>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</si>
  <si>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</si>
  <si>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</si>
  <si>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</si>
  <si>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</si>
  <si>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</si>
  <si>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</si>
  <si>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</si>
  <si>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</si>
  <si>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</si>
  <si>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</si>
  <si>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</si>
  <si>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</si>
  <si>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</si>
  <si>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</si>
  <si>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</si>
  <si>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</si>
  <si>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</si>
  <si>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</si>
  <si>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</si>
  <si>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</si>
  <si>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</si>
  <si>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</si>
  <si>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</si>
  <si>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</si>
  <si>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</si>
  <si>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</si>
  <si>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</si>
  <si>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</si>
  <si>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</si>
  <si>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</si>
  <si>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</si>
  <si>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</si>
  <si>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</si>
  <si>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</si>
  <si>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</si>
  <si>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</si>
  <si>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</si>
  <si>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</si>
  <si>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</si>
  <si>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</si>
  <si>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</si>
  <si>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</si>
  <si>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</si>
  <si>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</si>
  <si>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</si>
  <si>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</si>
  <si>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</si>
  <si>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</si>
  <si>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</si>
  <si>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</si>
  <si>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</si>
  <si>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</si>
  <si>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</si>
  <si>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</si>
  <si>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</si>
  <si>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</si>
  <si>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</si>
  <si>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</si>
  <si>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</si>
  <si>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</si>
  <si>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</si>
  <si>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</si>
  <si>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</si>
  <si>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</si>
  <si>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</si>
  <si>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</si>
  <si>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</si>
  <si>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</si>
  <si>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</si>
  <si>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</si>
  <si>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</si>
  <si>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</si>
  <si>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</si>
  <si>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</si>
  <si>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</si>
  <si>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</si>
  <si>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</si>
  <si>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</si>
  <si>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</si>
  <si>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</si>
  <si>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</si>
  <si>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</si>
  <si>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</si>
  <si>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</si>
  <si>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</si>
  <si>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</si>
  <si>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</si>
  <si>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</si>
  <si>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</si>
  <si>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</si>
  <si>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</si>
  <si>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</si>
  <si>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</si>
  <si>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</si>
  <si>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</si>
  <si>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</si>
  <si>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</si>
  <si>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</si>
  <si>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</si>
  <si>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</si>
  <si>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</si>
  <si>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</si>
  <si>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</si>
  <si>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</si>
  <si>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</si>
  <si>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</si>
  <si>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</si>
  <si>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</si>
  <si>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</si>
  <si>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</si>
  <si>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</si>
  <si>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</si>
  <si>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</si>
  <si>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</si>
  <si>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</si>
  <si>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</si>
  <si>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</si>
  <si>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</si>
  <si>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</si>
  <si>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</si>
  <si>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</si>
  <si>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</si>
  <si>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</si>
  <si>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</si>
  <si>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</si>
  <si>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</si>
  <si>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</si>
  <si>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</si>
  <si>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</si>
  <si>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</si>
  <si>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</si>
  <si>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</si>
  <si>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</si>
  <si>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</si>
  <si>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</si>
  <si>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</si>
  <si>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</si>
  <si>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</si>
  <si>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</si>
  <si>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</si>
  <si>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</si>
  <si>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</si>
  <si>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</si>
  <si>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</si>
  <si>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</si>
  <si>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</si>
  <si>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</si>
  <si>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</si>
  <si>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</si>
  <si>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</si>
  <si>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</si>
  <si>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</si>
  <si>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</si>
  <si>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</si>
  <si>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</si>
  <si>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</si>
  <si>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</si>
  <si>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</si>
  <si>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</si>
  <si>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</si>
  <si>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</si>
  <si>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</si>
  <si>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</si>
  <si>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</si>
  <si>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</si>
  <si>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</si>
  <si>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</si>
  <si>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</si>
  <si>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</si>
  <si>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</si>
  <si>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</si>
  <si>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</si>
  <si>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</si>
  <si>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</si>
  <si>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</si>
  <si>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</si>
  <si>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</si>
  <si>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</si>
  <si>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</si>
  <si>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</si>
  <si>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</si>
  <si>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</si>
  <si>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</si>
  <si>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</si>
  <si>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</si>
  <si>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</si>
  <si>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</si>
  <si>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</si>
  <si>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</si>
  <si>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</si>
  <si>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</si>
  <si>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</si>
  <si>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</si>
  <si>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</si>
  <si>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</si>
  <si>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</si>
  <si>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</si>
  <si>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</si>
  <si>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</si>
  <si>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</si>
  <si>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</si>
  <si>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</si>
  <si>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</si>
  <si>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</si>
  <si>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</si>
  <si>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</si>
  <si>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</si>
  <si>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</si>
  <si>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</si>
  <si>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</si>
  <si>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</si>
  <si>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</si>
  <si>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</si>
  <si>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</si>
  <si>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</si>
  <si>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</si>
  <si>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</si>
  <si>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</si>
  <si>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</si>
  <si>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</si>
  <si>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</si>
  <si>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</si>
  <si>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</si>
  <si>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</si>
  <si>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</si>
  <si>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</si>
  <si>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</si>
  <si>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</si>
  <si>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</si>
  <si>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</si>
  <si>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</si>
  <si>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</si>
  <si>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</si>
  <si>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</si>
  <si>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</si>
  <si>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</si>
  <si>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</si>
  <si>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</si>
  <si>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</si>
  <si>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</si>
  <si>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</si>
  <si>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</si>
  <si>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</si>
  <si>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</si>
  <si>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</si>
  <si>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</si>
  <si>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</si>
  <si>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</si>
  <si>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</si>
  <si>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</si>
  <si>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</si>
  <si>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</si>
  <si>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</si>
  <si>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</si>
  <si>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</si>
  <si>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</si>
  <si>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</si>
  <si>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</si>
  <si>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</si>
  <si>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</si>
  <si>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</si>
  <si>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</si>
  <si>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</si>
  <si>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</si>
  <si>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</si>
  <si>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</si>
  <si>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</si>
  <si>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</si>
  <si>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</si>
  <si>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</si>
  <si>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</si>
  <si>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</si>
  <si>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</si>
  <si>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</si>
  <si>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</si>
  <si>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</si>
  <si>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</si>
  <si>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</si>
  <si>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</si>
  <si>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</si>
  <si>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</si>
  <si>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</si>
  <si>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</si>
  <si>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</si>
  <si>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</si>
  <si>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</si>
  <si>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</si>
  <si>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</si>
  <si>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</si>
  <si>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</si>
  <si>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</si>
  <si>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</si>
  <si>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</si>
  <si>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</si>
  <si>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</si>
  <si>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</si>
  <si>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</si>
  <si>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</si>
  <si>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</si>
  <si>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</si>
  <si>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</si>
  <si>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</si>
  <si>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</si>
  <si>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</si>
  <si>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</si>
  <si>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</si>
  <si>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</si>
  <si>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</si>
  <si>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</si>
  <si>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</si>
  <si>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</si>
  <si>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</si>
  <si>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</si>
  <si>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</si>
  <si>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</si>
  <si>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</si>
  <si>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</si>
  <si>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</si>
  <si>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</si>
  <si>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</si>
  <si>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</si>
  <si>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</si>
  <si>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</si>
  <si>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</si>
  <si>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</si>
  <si>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</si>
  <si>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</si>
  <si>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</si>
  <si>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</si>
  <si>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</si>
  <si>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</si>
  <si>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</si>
  <si>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</si>
  <si>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</si>
  <si>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</si>
  <si>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</si>
  <si>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</si>
  <si>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</si>
  <si>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</si>
  <si>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</si>
  <si>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</si>
  <si>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</si>
  <si>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</si>
  <si>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</si>
  <si>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</si>
  <si>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</si>
  <si>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</si>
  <si>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</si>
  <si>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</si>
  <si>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</si>
  <si>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</si>
  <si>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</si>
  <si>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</si>
  <si>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</si>
  <si>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</si>
  <si>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</si>
  <si>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</si>
  <si>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</si>
  <si>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</si>
  <si>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</si>
  <si>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</si>
  <si>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</si>
  <si>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</si>
  <si>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</si>
  <si>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</si>
  <si>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</si>
  <si>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</si>
  <si>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</si>
  <si>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</si>
  <si>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</si>
  <si>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</si>
  <si>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</si>
  <si>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</si>
  <si>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</si>
  <si>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</si>
  <si>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</si>
  <si>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</si>
  <si>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</si>
  <si>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</si>
  <si>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</si>
  <si>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</si>
  <si>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</si>
  <si>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</si>
  <si>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</si>
  <si>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</si>
  <si>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</si>
  <si>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</si>
  <si>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</si>
  <si>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</si>
  <si>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</si>
  <si>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</si>
  <si>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</si>
  <si>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</si>
  <si>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</si>
  <si>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</si>
  <si>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</si>
  <si>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</si>
  <si>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</si>
  <si>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</si>
  <si>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</si>
  <si>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</si>
  <si>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</si>
  <si>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</si>
  <si>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</si>
  <si>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</si>
  <si>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</si>
  <si>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</si>
  <si>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</si>
  <si>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</si>
  <si>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</si>
  <si>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</si>
  <si>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</si>
  <si>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</si>
  <si>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</si>
  <si>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</si>
  <si>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</si>
  <si>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</si>
  <si>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</si>
  <si>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</si>
  <si>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</si>
  <si>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</si>
  <si>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</si>
  <si>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</si>
  <si>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</si>
  <si>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</si>
  <si>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</si>
  <si>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</si>
  <si>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</si>
  <si>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</si>
  <si>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</si>
  <si>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</si>
  <si>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</si>
  <si>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</si>
  <si>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</si>
  <si>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</si>
  <si>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</si>
  <si>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</si>
  <si>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</si>
  <si>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</si>
  <si>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</si>
  <si>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</si>
  <si>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</si>
  <si>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</si>
  <si>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</si>
  <si>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</si>
  <si>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</si>
  <si>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</si>
  <si>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</si>
  <si>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</si>
  <si>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</si>
  <si>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</si>
  <si>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</si>
  <si>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</si>
  <si>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</si>
  <si>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</si>
  <si>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</si>
  <si>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</si>
  <si>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</si>
  <si>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</si>
  <si>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</si>
  <si>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</si>
  <si>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</si>
  <si>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</si>
  <si>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</si>
  <si>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</si>
  <si>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</si>
  <si>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</si>
  <si>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</si>
  <si>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</si>
  <si>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</si>
  <si>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</si>
  <si>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</si>
  <si>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</si>
  <si>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</si>
  <si>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</si>
  <si>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</si>
  <si>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</si>
  <si>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</si>
  <si>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</si>
  <si>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</si>
  <si>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</si>
  <si>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</si>
  <si>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</si>
  <si>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</si>
  <si>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</si>
  <si>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</si>
  <si>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</si>
  <si>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</si>
  <si>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</si>
  <si>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</si>
  <si>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</si>
  <si>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</si>
  <si>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</si>
  <si>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</si>
  <si>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</si>
  <si>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</si>
  <si>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</si>
  <si>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</si>
  <si>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</si>
  <si>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</si>
  <si>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</si>
  <si>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</si>
  <si>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</si>
  <si>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</si>
  <si>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</si>
  <si>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</si>
  <si>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</si>
  <si>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</si>
  <si>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</si>
  <si>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</si>
  <si>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</si>
  <si>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</si>
  <si>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</si>
  <si>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</si>
  <si>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</si>
  <si>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</si>
  <si>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</si>
  <si>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</si>
  <si>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</si>
  <si>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</si>
  <si>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</si>
  <si>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</si>
  <si>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</si>
  <si>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</si>
  <si>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</si>
  <si>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</si>
  <si>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</si>
  <si>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</si>
  <si>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</si>
  <si>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</si>
  <si>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</si>
  <si>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</si>
  <si>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</si>
  <si>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</si>
  <si>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</si>
  <si>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</si>
  <si>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</si>
  <si>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</si>
  <si>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</si>
  <si>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</si>
  <si>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</si>
  <si>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</si>
  <si>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</si>
  <si>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</si>
  <si>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</si>
  <si>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</si>
  <si>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</si>
  <si>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</si>
  <si>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</si>
  <si>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</si>
  <si>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</si>
  <si>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</si>
  <si>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</si>
  <si>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</si>
  <si>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</si>
  <si>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</si>
  <si>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</si>
  <si>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</si>
  <si>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</si>
  <si>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</si>
  <si>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</si>
  <si>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</si>
  <si>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</si>
  <si>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</si>
  <si>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</si>
  <si>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</si>
  <si>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</si>
  <si>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</si>
  <si>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</si>
  <si>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</si>
  <si>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</si>
  <si>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</si>
  <si>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</si>
  <si>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</si>
  <si>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</si>
  <si>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</si>
  <si>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</si>
  <si>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</si>
  <si>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</si>
  <si>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</si>
  <si>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</si>
  <si>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</si>
  <si>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</si>
  <si>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</si>
  <si>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</si>
  <si>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</si>
  <si>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</si>
  <si>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</si>
  <si>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</si>
  <si>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</si>
  <si>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</si>
  <si>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</si>
  <si>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</si>
  <si>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</si>
  <si>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</si>
  <si>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</si>
  <si>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</si>
  <si>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</si>
  <si>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</si>
  <si>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</si>
  <si>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</si>
  <si>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</si>
  <si>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</si>
  <si>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</si>
  <si>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</si>
  <si>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</si>
  <si>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</si>
  <si>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</si>
  <si>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</si>
  <si>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</si>
  <si>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</si>
  <si>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</si>
  <si>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</si>
  <si>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</si>
  <si>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</si>
  <si>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</si>
  <si>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</si>
  <si>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</si>
  <si>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</si>
  <si>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</si>
  <si>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</si>
  <si>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</si>
  <si>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</si>
  <si>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</si>
  <si>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</si>
  <si>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</si>
  <si>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</si>
  <si>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</si>
  <si>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</si>
  <si>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</si>
  <si>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</si>
  <si>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</si>
  <si>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</si>
  <si>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</si>
  <si>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</si>
  <si>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</si>
  <si>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</si>
  <si>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</si>
  <si>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</si>
  <si>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</si>
  <si>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</si>
  <si>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</si>
  <si>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</si>
  <si>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</si>
  <si>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</si>
  <si>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</si>
  <si>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</si>
  <si>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</si>
  <si>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</si>
  <si>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</si>
  <si>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</si>
  <si>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</si>
  <si>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</si>
  <si>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</si>
  <si>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</si>
  <si>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</si>
  <si>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</si>
  <si>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</si>
  <si>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</si>
  <si>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</si>
  <si>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</si>
  <si>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</si>
  <si>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</si>
  <si>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</si>
  <si>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</si>
  <si>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</si>
  <si>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</si>
  <si>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</si>
  <si>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</si>
  <si>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</si>
  <si>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</si>
  <si>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</si>
  <si>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</si>
  <si>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</si>
  <si>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</si>
  <si>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</si>
  <si>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</si>
  <si>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</si>
  <si>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</si>
  <si>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</si>
  <si>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</si>
  <si>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</si>
  <si>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</si>
  <si>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</si>
  <si>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</si>
  <si>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</si>
  <si>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</si>
  <si>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</si>
  <si>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</si>
  <si>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</si>
  <si>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</si>
  <si>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</si>
  <si>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</si>
  <si>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</si>
  <si>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</si>
  <si>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</si>
  <si>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</si>
  <si>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</si>
  <si>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</si>
  <si>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</si>
  <si>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</si>
  <si>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</si>
  <si>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</si>
  <si>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</si>
  <si>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</si>
  <si>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</si>
  <si>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</si>
  <si>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</si>
  <si>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</si>
  <si>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</si>
  <si>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</si>
  <si>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</si>
  <si>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</si>
  <si>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</si>
  <si>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</si>
  <si>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</si>
  <si>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</si>
  <si>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</si>
  <si>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</si>
  <si>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</si>
  <si>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</si>
  <si>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</si>
  <si>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</si>
  <si>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</si>
  <si>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</si>
  <si>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</si>
  <si>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</si>
  <si>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</si>
  <si>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</si>
  <si>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</si>
  <si>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</si>
  <si>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</si>
  <si>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</si>
  <si>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</si>
  <si>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</si>
  <si>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</si>
  <si>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</si>
  <si>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</si>
  <si>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</si>
  <si>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</si>
  <si>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</si>
  <si>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</si>
  <si>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</si>
  <si>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</si>
  <si>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</si>
  <si>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</si>
  <si>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</si>
  <si>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</si>
  <si>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</si>
  <si>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</si>
  <si>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</si>
  <si>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</si>
  <si>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</si>
  <si>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</si>
  <si>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</si>
  <si>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</si>
  <si>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</si>
  <si>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</si>
  <si>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</si>
  <si>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</si>
  <si>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</si>
  <si>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</si>
  <si>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</si>
  <si>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</si>
  <si>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</si>
  <si>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</si>
  <si>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</si>
  <si>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</si>
  <si>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</si>
  <si>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</si>
  <si>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</si>
  <si>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</si>
  <si>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</si>
  <si>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</si>
  <si>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</si>
  <si>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</si>
  <si>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</si>
  <si>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</si>
  <si>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</si>
  <si>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</si>
  <si>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</si>
  <si>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</si>
  <si>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</si>
  <si>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</si>
  <si>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</si>
  <si>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</si>
  <si>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</si>
  <si>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</si>
  <si>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</si>
  <si>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</si>
  <si>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</si>
  <si>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</si>
  <si>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</si>
  <si>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</si>
  <si>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</si>
  <si>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</si>
  <si>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</si>
  <si>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</si>
  <si>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</si>
  <si>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</si>
  <si>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</si>
  <si>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</si>
  <si>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</si>
  <si>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</si>
  <si>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</si>
  <si>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</si>
  <si>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</si>
  <si>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</si>
  <si>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</si>
  <si>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</si>
  <si>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</si>
  <si>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</si>
  <si>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</si>
  <si>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</si>
  <si>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</si>
  <si>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</si>
  <si>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</si>
  <si>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</si>
  <si>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</si>
  <si>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</si>
  <si>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</si>
  <si>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</si>
  <si>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</si>
  <si>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</si>
  <si>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</si>
  <si>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</si>
  <si>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</si>
  <si>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</si>
  <si>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</si>
  <si>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</si>
  <si>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</si>
  <si>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</si>
  <si>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</si>
  <si>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</si>
  <si>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</si>
  <si>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</si>
  <si>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</si>
  <si>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</si>
  <si>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</si>
  <si>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</si>
  <si>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</si>
  <si>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</si>
  <si>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</si>
  <si>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</si>
  <si>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</si>
  <si>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</si>
  <si>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</si>
  <si>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</si>
  <si>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</si>
  <si>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</si>
  <si>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</si>
  <si>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</si>
  <si>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</si>
  <si>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</si>
  <si>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</si>
  <si>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</si>
  <si>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</si>
  <si>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</si>
  <si>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</si>
  <si>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</si>
  <si>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</si>
  <si>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</si>
  <si>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</si>
  <si>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</si>
  <si>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</si>
  <si>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</si>
  <si>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</si>
  <si>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</si>
  <si>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</si>
  <si>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</si>
  <si>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</si>
  <si>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</si>
  <si>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</si>
  <si>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</si>
  <si>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</si>
  <si>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</si>
  <si>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</si>
  <si>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</si>
  <si>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</si>
  <si>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</si>
  <si>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</si>
  <si>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</si>
  <si>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</si>
  <si>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</si>
  <si>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</si>
  <si>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</si>
  <si>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</si>
  <si>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</si>
  <si>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</si>
  <si>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</si>
  <si>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</si>
  <si>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</si>
  <si>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</si>
  <si>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</si>
  <si>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</si>
  <si>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</si>
  <si>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</si>
  <si>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</si>
  <si>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</si>
  <si>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</si>
  <si>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</si>
  <si>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</si>
  <si>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</si>
  <si>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</si>
  <si>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</si>
  <si>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</si>
  <si>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</si>
  <si>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</si>
  <si>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</si>
  <si>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</si>
  <si>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</si>
  <si>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</si>
  <si>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</si>
  <si>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</si>
  <si>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</si>
  <si>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</si>
  <si>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</si>
  <si>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</si>
  <si>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</si>
  <si>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</si>
  <si>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</si>
  <si>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</si>
  <si>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</si>
  <si>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</si>
  <si>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</si>
  <si>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</si>
  <si>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</si>
  <si>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</si>
  <si>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</si>
  <si>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</si>
  <si>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</si>
  <si>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</si>
  <si>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</si>
  <si>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</si>
  <si>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</si>
  <si>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</si>
  <si>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</si>
  <si>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</si>
  <si>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</si>
  <si>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</si>
  <si>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</si>
  <si>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</si>
  <si>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</si>
  <si>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</si>
  <si>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</si>
  <si>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</si>
  <si>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</si>
  <si>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</si>
  <si>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</si>
  <si>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</si>
  <si>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</si>
  <si>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</si>
  <si>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</si>
  <si>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</si>
  <si>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</si>
  <si>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</si>
  <si>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</si>
  <si>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</si>
  <si>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</si>
  <si>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</si>
  <si>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</si>
  <si>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</si>
  <si>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</si>
  <si>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</si>
  <si>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</si>
  <si>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</si>
  <si>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</si>
  <si>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</si>
  <si>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</si>
  <si>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</si>
  <si>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</si>
  <si>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</si>
  <si>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</si>
  <si>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</si>
  <si>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</si>
  <si>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</si>
  <si>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</si>
  <si>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</si>
  <si>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</si>
  <si>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</si>
  <si>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</si>
  <si>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</si>
  <si>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</si>
  <si>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</si>
  <si>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</si>
  <si>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</si>
  <si>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</si>
  <si>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</si>
  <si>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</si>
  <si>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</si>
  <si>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</si>
  <si>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</si>
  <si>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</si>
  <si>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</si>
  <si>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</si>
  <si>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</si>
  <si>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</si>
  <si>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</si>
  <si>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</si>
  <si>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</si>
  <si>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</si>
  <si>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</si>
  <si>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</si>
  <si>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</si>
  <si>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</si>
  <si>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PCM-20251129-00000402</t>
  </si>
  <si>
    <t>jed0265</t>
  </si>
  <si>
    <t>site located MODON area, not allowed to connect PG. Modon maintenance team working to fix issue</t>
  </si>
  <si>
    <t>PCM-20251129-00000667</t>
  </si>
  <si>
    <t>jed0599</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</si>
  <si>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</si>
  <si>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</si>
  <si>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</si>
  <si>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</si>
  <si>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</si>
  <si>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</si>
  <si>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</si>
  <si>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</si>
  <si>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</si>
  <si>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</si>
  <si>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</si>
  <si>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PCM-20251129-00000685</t>
  </si>
  <si>
    <t>EM Team on the way 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</si>
</sst>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5" dataDxfId="154" headerRowBorderDxfId="152" tableBorderDxfId="153" totalsRowBorderDxfId="151">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6" dataDxfId="45" headerRowBorderDxfId="43" tableBorderDxfId="44" totalsRowBorderDxfId="42">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327.57067939814442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45990.519105324071</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45990.519105324071</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45990.519105324071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45990.519105324071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45990.519105324071</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45990.519105324071</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45990.519105324071</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45990.519105324071</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45990.519105324071</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45990.519105324071</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45990.519105324071</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45990.519105324071</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45990.519105324071</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45990.519105324071</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45990.519105324071</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45990.519105324071</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45990.519105324071</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45990.519105324071</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45990.519105324071</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45990.519105324071</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45990.519105324071</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45990.519105324071</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45990.519105324071</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45990.519105324071</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45990.519105324071</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45990.519105324071</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45990.519105324071</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45990.519105324071</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45990.519105324071</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45990.519105324071</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45990.519105324071</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45990.519105324071</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2834330B-5467-4FBE-A074-41C69CEFF55C}"/>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165.51926736110909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6.1316863425890915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45990.519105324071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45990.519105324071</v>
      </c>
      <c r="H6" s="100" t="s">
        <v>39192</v>
      </c>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45990.519105324071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45990.519105324071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45990.519105324071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45990.519105324071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45990.519105324071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45990.519105324071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45990.519105324071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45990.519105324071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45990.519105324071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45990.519105324071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45990.519105324071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45990.519105324071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45990.519105324071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45990.519105324071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45990.519105324071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45990.519105324071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45990.519105324071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45990.519105324071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45990.519105324071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45990.519105324071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45990.519105324071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45990.519105324071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45990.519105324071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45990.519105324071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45990.519105324071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45990.519105324071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45990.519105324071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45990.519105324071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45990.519105324071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45990.519105324071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45990.519105324071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45990.519105324071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45990.519105324071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45990.519105324071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45990.519105324071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45990.519105324071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45990.519105324071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45990.519105324071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45990.519105324071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45990.519105324071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45990.519105324071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45990.519105324071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45990.519105324071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45990.519105324071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45990.519105324071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45990.519105324071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45990.519105324071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45990.519105324071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45990.519105324071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45990.519105324071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45990.519105324071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45990.519105324071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45990.519105324071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45990.519105324071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45990.519105324071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45990.519105324071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45990.519105324071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45990.519105324071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45990.519105324071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45990.519105324071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45990.519105324071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45990.519105324071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45990.519105324071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45990.519105324071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45990.519105324071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45990.519105324071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45990.519105324071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45990.519105324071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45990.519105324071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45990.519105324071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45990.519105324071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45990.519105324071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45990.519105324071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45990.519105324071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9" ca="1" si="0">IFERROR(NOW()-F2,"-")</f>
        <v>45990.519105324071</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45990.519105324071</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45990.519105324071</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45990.519105324071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45990.519105324071</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45990.519105324071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45990.519105324071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45990.519105324071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45990.519105324071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45990.519105324071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45990.519105324071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45990.519105324071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45990.519105324071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45990.519105324071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45990.519105324071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45990.519105324071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45990.519105324071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45990.519105324071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45990.519105324071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45990.519105324071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45990.519105324071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45990.519105324071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45990.519105324071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45990.519105324071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45990.519105324071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45990.519105324071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45990.519105324071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45990.519105324071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45990.519105324071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45990.519105324071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45990.519105324071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45990.519105324071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45990.519105324071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45990.519105324071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45990.519105324071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45990.519105324071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45990.519105324071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45990.519105324071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45990.519105324071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45990.519105324071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45990.519105324071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45990.519105324071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45990.519105324071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45990.519105324071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45990.519105324071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45990.519105324071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45990.519105324071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45990.519105324071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45990.519105324071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45990.519105324071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45990.519105324071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45990.519105324071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45990.519105324071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45990.519105324071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45990.519105324071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45990.519105324071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45990.519105324071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45990.519105324071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45990.519105324071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45990.519105324071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45990.519105324071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45990.519105324071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45990.519105324071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45990.519105324071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45990.519105324071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45990.519105324071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45990.519105324071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45990.519105324071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45990.519105324071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45990.519105324071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45990.519105324071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45990.519105324071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45990.519105324071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45990.519105324071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45990.519105324071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45990.519105324071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45990.519105324071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45990.519105324071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45990.519105324071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45990.519105324071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45990.519105324071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45990.519105324071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45990.519105324071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45990.519105324071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45990.519105324071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45990.519105324071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45990.519105324071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45990.519105324071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45990.519105324071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45990.519105324071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45990.519105324071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45990.519105324071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45990.519105324071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45990.519105324071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45990.519105324071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45990.519105324071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45990.519105324071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45990.519105324071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45990.519105324071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45990.519105324071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45990.519105324071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45990.519105324071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45990.519105324071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45990.519105324071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45990.519105324071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45990.519105324071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45990.519105324071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45990.519105324071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45990.519105324071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45990.519105324071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45990.519105324071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45990.519105324071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45990.519105324071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45990.519105324071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45990.519105324071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45990.519105324071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45990.519105324071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45990.519105324071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45990.519105324071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45990.519105324071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45990.519105324071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45990.519105324071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45990.519105324071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45990.519105324071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45990.519105324071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45990.519105324071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45990.519105324071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45990.519105324071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45990.519105324071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45990.519105324071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45990.519105324071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45990.519105324071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45990.519105324071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45990.519105324071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45990.519105324071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45990.519105324071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45990.519105324071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45990.519105324071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45990.519105324071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45990.519105324071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45990.519105324071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45990.519105324071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45990.519105324071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45990.519105324071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45990.519105324071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45990.519105324071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45990.519105324071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45990.519105324071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45990.519105324071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45990.519105324071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45990.519105324071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45990.519105324071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45990.519105324071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45990.519105324071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45990.519105324071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45990.519105324071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45990.519105324071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45990.519105324071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45990.519105324071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45990.519105324071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45990.519105324071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45990.519105324071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45990.519105324071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45990.519105324071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45990.519105324071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45990.519105324071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45990.519105324071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45990.519105324071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45990.519105324071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45990.519105324071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45990.519105324071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45990.519105324071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45990.519105324071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45990.519105324071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45990.519105324071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45990.519105324071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45990.519105324071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45990.519105324071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45990.519105324071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45990.519105324071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45990.519105324071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45990.519105324071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45990.519105324071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45990.519105324071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45990.519105324071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45990.519105324071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45990.519105324071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45990.519105324071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45990.519105324071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45990.519105324071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45990.519105324071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45990.519105324071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45990.519105324071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45990.519105324071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45990.519105324071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45990.519105324071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45990.519105324071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45990.519105324071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45990.519105324071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45990.519105324071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45990.519105324071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45990.519105324071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45990.519105324071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45990.519105324071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45990.519105324071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45990.519105324071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45990.519105324071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45990.519105324071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45990.519105324071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45990.519105324071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45990.519105324071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45990.519105324071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45990.519105324071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45990.519105324071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45990.519105324071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45990.519105324071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45990.519105324071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45990.519105324071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45990.519105324071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45990.519105324071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45990.519105324071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45990.519105324071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45990.519105324071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45990.519105324071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45990.519105324071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45990.519105324071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45990.519105324071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45990.519105324071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45990.519105324071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45990.519105324071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45990.519105324071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45990.519105324071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45990.519105324071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45990.519105324071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45990.519105324071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45990.519105324071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45990.519105324071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45990.519105324071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45990.519105324071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45990.519105324071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45990.519105324071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45990.519105324071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45990.519105324071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45990.519105324071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45990.519105324071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45990.519105324071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45990.519105324071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45990.519105324071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45990.519105324071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45990.519105324071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45990.519105324071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45990.519105324071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45990.519105324071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45990.519105324071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45990.519105324071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45990.519105324071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45990.519105324071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45990.519105324071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45990.519105324071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45990.519105324071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45990.519105324071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45990.519105324071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45990.519105324071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45990.519105324071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45990.519105324071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45990.519105324071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45990.519105324071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45990.519105324071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45990.519105324071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45990.519105324071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45990.519105324071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45990.519105324071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45990.519105324071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45990.519105324071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45990.519105324071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45990.519105324071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45990.519105324071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45990.519105324071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45990.519105324071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45990.519105324071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45990.519105324071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45990.519105324071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45990.519105324071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45990.519105324071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45990.519105324071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45990.519105324071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45990.519105324071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45990.519105324071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45990.519105324071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45990.519105324071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45990.519105324071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45990.519105324071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45990.519105324071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45990.519105324071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45990.519105324071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45990.519105324071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45990.519105324071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45990.519105324071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45990.519105324071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45990.519105324071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45990.519105324071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45990.519105324071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45990.519105324071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45990.519105324071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45990.519105324071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45990.519105324071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45990.519105324071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45990.519105324071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45990.519105324071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45990.519105324071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45990.519105324071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45990.519105324071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45990.519105324071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45990.519105324071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45990.519105324071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45990.519105324071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45990.519105324071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45990.519105324071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45990.519105324071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45990.519105324071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45990.519105324071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45990.519105324071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45990.519105324071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45990.519105324071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45990.519105324071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45990.519105324071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45990.519105324071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45990.519105324071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45990.519105324071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45990.519105324071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45990.519105324071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45990.519105324071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45990.519105324071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45990.519105324071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45990.519105324071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45990.519105324071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45990.519105324071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45990.519105324071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45990.519105324071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45990.519105324071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45990.519105324071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45990.519105324071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45990.519105324071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45990.519105324071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45990.519105324071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45990.519105324071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45990.519105324071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45990.519105324071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45990.519105324071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45990.519105324071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45990.519105324071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45990.519105324071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45990.519105324071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45990.519105324071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45990.519105324071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45990.519105324071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45990.519105324071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45990.519105324071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45990.519105324071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45990.519105324071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45990.519105324071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45990.519105324071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45990.519105324071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45990.519105324071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45990.519105324071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45990.519105324071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45990.519105324071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45990.519105324071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45990.519105324071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45990.519105324071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45990.519105324071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45990.519105324071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45990.519105324071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45990.519105324071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45990.519105324071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45990.519105324071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45990.519105324071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45990.519105324071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45990.519105324071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45990.519105324071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45990.519105324071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45990.519105324071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45990.519105324071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45990.519105324071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45990.519105324071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45990.519105324071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45990.519105324071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45990.519105324071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45990.519105324071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45990.519105324071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45990.519105324071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45990.519105324071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45990.519105324071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45990.519105324071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45990.519105324071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45990.519105324071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45990.519105324071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45990.519105324071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45990.519105324071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45990.519105324071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45990.519105324071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45990.519105324071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45990.519105324071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45990.519105324071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45990.519105324071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45990.519105324071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45990.519105324071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45990.519105324071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45990.519105324071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45990.519105324071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45990.519105324071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45990.519105324071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45990.519105324071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45990.519105324071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45990.519105324071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45990.519105324071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45990.519105324071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45990.519105324071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45990.519105324071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45990.519105324071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45990.519105324071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45990.519105324071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45990.519105324071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45990.519105324071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45990.519105324071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45990.519105324071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45990.519105324071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45990.519105324071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45990.519105324071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45990.519105324071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45990.519105324071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45990.519105324071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45990.519105324071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45990.519105324071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45990.519105324071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45990.519105324071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45990.519105324071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45990.519105324071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45990.519105324071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45990.519105324071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45990.519105324071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45990.519105324071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45990.519105324071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45990.519105324071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45990.519105324071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45990.519105324071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45990.519105324071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45990.519105324071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45990.519105324071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45990.519105324071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45990.519105324071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45990.519105324071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45990.519105324071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45990.519105324071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45990.519105324071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45990.519105324071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45990.519105324071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45990.519105324071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45990.519105324071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45990.519105324071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45990.519105324071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45990.519105324071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45990.519105324071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45990.519105324071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45990.519105324071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45990.519105324071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45990.519105324071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45990.519105324071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45990.519105324071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45990.519105324071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45990.519105324071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45990.519105324071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45990.519105324071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45990.519105324071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45990.519105324071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45990.519105324071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45990.519105324071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45990.519105324071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45990.519105324071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45990.519105324071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45990.519105324071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45990.519105324071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45990.519105324071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45990.519105324071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45990.519105324071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45990.519105324071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45990.519105324071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45990.519105324071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45990.519105324071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45990.519105324071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45990.519105324071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45990.519105324071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45990.519105324071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45990.519105324071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45990.519105324071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45990.519105324071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45990.519105324071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45990.519105324071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45990.519105324071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45990.519105324071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45990.519105324071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45990.519105324071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45990.519105324071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45990.519105324071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45990.519105324071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45990.519105324071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45990.519105324071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45990.519105324071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45990.519105324071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45990.519105324071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45990.519105324071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45990.519105324071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45990.519105324071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45990.519105324071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45990.519105324071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45990.519105324071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45990.519105324071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45990.519105324071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45990.519105324071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45990.519105324071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45990.519105324071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45990.519105324071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45990.519105324071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45990.519105324071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45990.519105324071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45990.519105324071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45990.519105324071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45990.519105324071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45990.519105324071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45990.519105324071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45990.519105324071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45990.519105324071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45990.519105324071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45990.519105324071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45990.519105324071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45990.519105324071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45990.519105324071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45990.519105324071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45990.519105324071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45990.519105324071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45990.519105324071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45990.519105324071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45990.519105324071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45990.519105324071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45990.519105324071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45990.519105324071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45990.519105324071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45990.519105324071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45990.519105324071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45990.519105324071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45990.519105324071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45990.519105324071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45990.519105324071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45990.519105324071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45990.519105324071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45990.519105324071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45990.519105324071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45990.519105324071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45990.519105324071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45990.519105324071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45990.519105324071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45990.519105324071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45990.519105324071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45990.519105324071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45990.519105324071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45990.519105324071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45990.519105324071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45990.519105324071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45990.519105324071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45990.519105324071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45990.519105324071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45990.519105324071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45990.519105324071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45990.519105324071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45990.519105324071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45990.519105324071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45990.519105324071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45990.519105324071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45990.519105324071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45990.519105324071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45990.519105324071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45990.519105324071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45990.519105324071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45990.519105324071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45990.519105324071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45990.519105324071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45990.519105324071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45990.519105324071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45990.519105324071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45990.519105324071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45990.519105324071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45990.519105324071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45990.519105324071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45990.519105324071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45990.519105324071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45990.519105324071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45990.519105324071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45990.519105324071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45990.519105324071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45990.519105324071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45990.519105324071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45990.519105324071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45990.519105324071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45990.519105324071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45990.519105324071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45990.519105324071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45990.519105324071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45990.519105324071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45990.519105324071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45990.519105324071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45990.519105324071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45990.519105324071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45990.519105324071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45990.519105324071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45990.519105324071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45990.519105324071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45990.519105324071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45990.519105324071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45990.519105324071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45990.519105324071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45990.519105324071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45990.519105324071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45990.519105324071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45990.519105324071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45990.519105324071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45990.519105324071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45990.519105324071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45990.519105324071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45990.519105324071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45990.519105324071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45990.519105324071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45990.519105324071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45990.519105324071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45990.519105324071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45990.519105324071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45990.519105324071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45990.519105324071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45990.519105324071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45990.519105324071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45990.519105324071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45990.519105324071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45990.519105324071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45990.519105324071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45990.519105324071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45990.519105324071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45990.519105324071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45990.519105324071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45990.519105324071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45990.519105324071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45990.519105324071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45990.519105324071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45990.519105324071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45990.519105324071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45990.519105324071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45990.519105324071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45990.519105324071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45990.519105324071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45990.519105324071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45990.519105324071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45990.519105324071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45990.519105324071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45990.519105324071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45990.519105324071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45990.519105324071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45990.519105324071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45990.519105324071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45990.519105324071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45990.519105324071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45990.519105324071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45990.519105324071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45990.519105324071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45990.519105324071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45990.519105324071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45990.519105324071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45990.519105324071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45990.519105324071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45990.519105324071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45990.519105324071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45990.519105324071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45990.519105324071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45990.519105324071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45990.519105324071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45990.519105324071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45990.519105324071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45990.519105324071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45990.519105324071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45990.519105324071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45990.519105324071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45990.519105324071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45990.519105324071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45990.519105324071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45990.519105324071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45990.519105324071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45990.519105324071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45990.519105324071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45990.519105324071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45990.519105324071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45990.519105324071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45990.519105324071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45990.519105324071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45990.519105324071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45990.519105324071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45990.519105324071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45990.519105324071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45990.519105324071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45990.519105324071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45990.519105324071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45990.519105324071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45990.519105324071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45990.519105324071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45990.519105324071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45990.519105324071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45990.519105324071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45990.519105324071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45990.519105324071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45990.519105324071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45990.519105324071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45990.519105324071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45990.519105324071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45990.519105324071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45990.519105324071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45990.519105324071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45990.519105324071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45990.519105324071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45990.519105324071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45990.519105324071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45990.519105324071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45990.519105324071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45990.519105324071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45990.519105324071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45990.519105324071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45990.519105324071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45990.519105324071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45990.519105324071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45990.519105324071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45990.519105324071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45990.519105324071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45990.519105324071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45990.519105324071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45990.519105324071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45990.519105324071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45990.519105324071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45990.519105324071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45990.519105324071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45990.519105324071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45990.519105324071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45990.519105324071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45990.519105324071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45990.519105324071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45990.519105324071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45990.519105324071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45990.519105324071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45990.519105324071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45990.519105324071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45990.519105324071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45990.519105324071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45990.519105324071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45990.519105324071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45990.519105324071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45990.519105324071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45990.519105324071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45990.519105324071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45990.519105324071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45990.519105324071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45990.519105324071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45990.519105324071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45990.519105324071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45990.519105324071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45990.519105324071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45990.519105324071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45990.519105324071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45990.519105324071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45990.519105324071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45990.519105324071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45990.519105324071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45990.519105324071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45990.519105324071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45990.519105324071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45990.519105324071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45990.519105324071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45990.519105324071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45990.519105324071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45990.519105324071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45990.519105324071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45990.519105324071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45990.519105324071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45990.519105324071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45990.519105324071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45990.519105324071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45990.519105324071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45990.519105324071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45990.519105324071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45990.519105324071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45990.519105324071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45990.519105324071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45990.519105324071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45990.519105324071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45990.519105324071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45990.519105324071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45990.519105324071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45990.519105324071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45990.519105324071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45990.519105324071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45990.519105324071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45990.519105324071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45990.519105324071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45990.519105324071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45990.519105324071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45990.519105324071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45990.519105324071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45990.519105324071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45990.519105324071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45990.519105324071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45990.519105324071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45990.519105324071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45990.519105324071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45990.519105324071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45990.519105324071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45990.519105324071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45990.519105324071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45990.519105324071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45990.519105324071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45990.519105324071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45990.519105324071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45990.519105324071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45990.519105324071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45990.519105324071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45990.519105324071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45990.519105324071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45990.519105324071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45990.519105324071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45990.519105324071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45990.519105324071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45990.519105324071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45990.519105324071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45990.519105324071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45990.519105324071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45990.519105324071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45990.519105324071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45990.519105324071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45990.519105324071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45990.519105324071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45990.519105324071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45990.519105324071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45990.519105324071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45990.519105324071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45990.519105324071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45990.519105324071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45990.519105324071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45990.519105324071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45990.519105324071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45990.519105324071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45990.519105324071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45990.519105324071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45990.519105324071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45990.519105324071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45990.519105324071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45990.519105324071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45990.519105324071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45990.519105324071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45990.519105324071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45990.519105324071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45990.519105324071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45990.519105324071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45990.519105324071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45990.519105324071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45990.519105324071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45990.519105324071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45990.519105324071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45990.519105324071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45990.519105324071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45990.519105324071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45990.519105324071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45990.519105324071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45990.519105324071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45990.519105324071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45990.519105324071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45990.519105324071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45990.519105324071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45990.519105324071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45990.519105324071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45990.519105324071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45990.519105324071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45990.519105324071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45990.519105324071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45990.519105324071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45990.519105324071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45990.519105324071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45990.519105324071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45990.519105324071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45990.519105324071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45990.519105324071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45990.519105324071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45990.519105324071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45990.519105324071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45990.519105324071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45990.519105324071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45990.519105324071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45990.519105324071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45990.519105324071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45990.519105324071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45990.519105324071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45990.519105324071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45990.519105324071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45990.519105324071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45990.519105324071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45990.519105324071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45990.519105324071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45990.519105324071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45990.519105324071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45990.519105324071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45990.519105324071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45990.519105324071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45990.519105324071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45990.519105324071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45990.519105324071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45990.519105324071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45990.519105324071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45990.519105324071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45990.519105324071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45990.519105324071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45990.519105324071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45990.519105324071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45990.519105324071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45990.519105324071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45990.519105324071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45990.519105324071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45990.519105324071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45990.519105324071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45990.519105324071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45990.519105324071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45990.519105324071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45990.519105324071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45990.519105324071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45990.519105324071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45990.519105324071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45990.519105324071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45990.519105324071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45990.519105324071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45990.519105324071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45990.519105324071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45990.519105324071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45990.519105324071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45990.519105324071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45990.519105324071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45990.519105324071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45990.519105324071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45990.519105324071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45990.519105324071</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39193</v>
      </c>
      <c r="B2" s="88" t="str">
        <f>IFERROR(VLOOKUP(D2,DB!A:K,11,0),"")</f>
        <v>R4</v>
      </c>
      <c r="C2" s="90">
        <v>1</v>
      </c>
      <c r="D2" s="88" t="s">
        <v>35166</v>
      </c>
      <c r="E2" s="91" t="s">
        <v>39106</v>
      </c>
      <c r="F2" s="92">
        <v>45703.480717592596</v>
      </c>
      <c r="G2" s="93">
        <f ca="1">IFERROR(NOW()-F2,"")</f>
        <v>287.03838773147436</v>
      </c>
      <c r="H2" s="92">
        <v>45703.474768518521</v>
      </c>
      <c r="I2" s="92" t="str">
        <f>IFERROR(VLOOKUP(D2,DB!A:F,6,0),"")</f>
        <v>SCECO</v>
      </c>
      <c r="J2" s="92" t="str">
        <f>IFERROR(VLOOKUP(D2,DB!A:G,7,0),"")</f>
        <v>Dead</v>
      </c>
      <c r="K2" s="94" t="s">
        <v>39194</v>
      </c>
      <c r="L2" s="88" t="str">
        <f>IFERROR(VLOOKUP(D2,DB!A:I,9,0),"")</f>
        <v>Latis</v>
      </c>
    </row>
    <row r="3" spans="1:16" ht="31.5" customHeight="1">
      <c r="A3" s="110" t="s">
        <v>39195</v>
      </c>
      <c r="B3" s="88" t="str">
        <f>IFERROR(VLOOKUP(D3,DB!A:K,11,0),"")</f>
        <v>R4</v>
      </c>
      <c r="C3" s="90">
        <v>1</v>
      </c>
      <c r="D3" s="88" t="s">
        <v>37915</v>
      </c>
      <c r="E3" s="91" t="s">
        <v>39106</v>
      </c>
      <c r="F3" s="92">
        <v>45990.191666666666</v>
      </c>
      <c r="G3" s="93">
        <f t="shared" ref="G3:G56" ca="1" si="0">IFERROR(NOW()-F3,"")</f>
        <v>0.32743865740485489</v>
      </c>
      <c r="H3" s="92">
        <v>45989.810358796298</v>
      </c>
      <c r="I3" s="110" t="str">
        <f>IFERROR(VLOOKUP(D3,DB!A:F,6,0),"")</f>
        <v>SCECO</v>
      </c>
      <c r="J3" s="110" t="str">
        <f>IFERROR(VLOOKUP(D3,DB!A:G,7,0),"")</f>
        <v>Dead</v>
      </c>
      <c r="K3" s="94" t="s">
        <v>39196</v>
      </c>
      <c r="L3" s="88" t="str">
        <f>IFERROR(VLOOKUP(D3,DB!A:I,9,0),"")</f>
        <v>Latis</v>
      </c>
    </row>
    <row r="4" spans="1:16" ht="35.25" customHeight="1">
      <c r="A4" s="110" t="s">
        <v>39197</v>
      </c>
      <c r="B4" s="110" t="str">
        <f>IFERROR(VLOOKUP(D4,DB!A:K,11,0),"")</f>
        <v>R4</v>
      </c>
      <c r="C4" s="90">
        <v>2</v>
      </c>
      <c r="D4" s="88" t="s">
        <v>39198</v>
      </c>
      <c r="E4" s="91" t="s">
        <v>39106</v>
      </c>
      <c r="F4" s="92">
        <v>45990.36041666667</v>
      </c>
      <c r="G4" s="93">
        <f t="shared" ca="1" si="0"/>
        <v>0.15868865740048932</v>
      </c>
      <c r="H4" s="92">
        <v>45990.084930555553</v>
      </c>
      <c r="I4" s="110" t="str">
        <f>IFERROR(VLOOKUP(D4,DB!A:F,6,0),"")</f>
        <v>SCECO</v>
      </c>
      <c r="J4" s="110" t="str">
        <f>IFERROR(VLOOKUP(D4,DB!A:G,7,0),"")</f>
        <v>Dead</v>
      </c>
      <c r="K4" s="94" t="s">
        <v>39199</v>
      </c>
      <c r="L4" s="88" t="str">
        <f>IFERROR(VLOOKUP(D4,DB!A:I,9,0),"")</f>
        <v>Latis</v>
      </c>
    </row>
    <row r="5" spans="1:16" ht="15" customHeight="1">
      <c r="A5" s="110" t="s">
        <v>39200</v>
      </c>
      <c r="B5" s="110" t="str">
        <f>IFERROR(VLOOKUP(D5,DB!A:K,11,0),"")</f>
        <v>R4</v>
      </c>
      <c r="C5" s="90">
        <v>1</v>
      </c>
      <c r="D5" s="88" t="s">
        <v>39201</v>
      </c>
      <c r="E5" s="91" t="s">
        <v>39106</v>
      </c>
      <c r="F5" s="92">
        <v>45990.456122685187</v>
      </c>
      <c r="G5" s="93">
        <f t="shared" ca="1" si="0"/>
        <v>6.2982638883113395E-2</v>
      </c>
      <c r="H5" s="92">
        <v>45990.449953703705</v>
      </c>
      <c r="I5" s="110" t="str">
        <f>IFERROR(VLOOKUP(D5,DB!A:F,6,0),"")</f>
        <v>SCECO</v>
      </c>
      <c r="J5" s="110" t="str">
        <f>IFERROR(VLOOKUP(D5,DB!A:G,7,0),"")</f>
        <v>Dead</v>
      </c>
      <c r="K5" s="94" t="s">
        <v>39202</v>
      </c>
      <c r="L5" s="88" t="str">
        <f>IFERROR(VLOOKUP(D5,DB!A:I,9,0),"")</f>
        <v>Latis</v>
      </c>
    </row>
    <row r="6" spans="1:16" ht="15" customHeight="1">
      <c r="A6" s="110"/>
      <c r="B6" s="110" t="str">
        <f>IFERROR(VLOOKUP(D6,DB!A:K,11,0),"")</f>
        <v/>
      </c>
      <c r="C6" s="90"/>
      <c r="D6" s="88"/>
      <c r="E6" s="91"/>
      <c r="F6" s="92"/>
      <c r="G6" s="93">
        <f t="shared" ca="1" si="0"/>
        <v>45990.519105324071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45990.519105324071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45990.519105324071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45990.519105324071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45990.519105324071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45990.519105324071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45990.519105324071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45990.519105324071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45990.519105324071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45990.519105324071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45990.519105324071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45990.519105324071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45990.519105324071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45990.519105324071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45990.519105324071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45990.519105324071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45990.519105324071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45990.519105324071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45990.519105324071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45990.519105324071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45990.519105324071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45990.519105324071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45990.519105324071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45990.519105324071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45990.519105324071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45990.519105324071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45990.519105324071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45990.519105324071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45990.519105324071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45990.519105324071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45990.519105324071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45990.519105324071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45990.519105324071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45990.519105324071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45990.519105324071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45990.519105324071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45990.519105324071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45990.519105324071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45990.519105324071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45990.519105324071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45990.519105324071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45990.519105324071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45990.519105324071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45990.519105324071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45990.519105324071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45990.519105324071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45990.519105324071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45990.519105324071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45990.519105324071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45990.519105324071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45990.519105324071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45990.519105324071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45990.519105324071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45990.519105324071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45990.519105324071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45990.519105324071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45990.519105324071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45990.519105324071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45990.519105324071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45990.519105324071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45990.519105324071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45990.519105324071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45990.519105324071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45990.519105324071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45990.519105324071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45990.519105324071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45990.519105324071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45990.519105324071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45990.519105324071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45990.519105324071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45990.519105324071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45990.519105324071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45990.519105324071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45990.519105324071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45990.519105324071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45990.519105324071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45990.519105324071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45990.519105324071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45990.519105324071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45990.519105324071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45990.519105324071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45990.519105324071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45990.519105324071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45990.519105324071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45990.519105324071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45990.519105324071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45990.519105324071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45990.519105324071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45990.519105324071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45990.519105324071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45990.519105324071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45990.519105324071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45990.519105324071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45990.519105324071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45990.519105324071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45990.519105324071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45990.519105324071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45990.519105324071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45990.519105324071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45990.519105324071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45990.519105324071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45990.519105324071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45990.519105324071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45990.519105324071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45990.519105324071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45990.519105324071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45990.519105324071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45990.519105324071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45990.519105324071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45990.519105324071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45990.519105324071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45990.519105324071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45990.519105324071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45990.519105324071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45990.519105324071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45990.519105324071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45990.519105324071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45990.519105324071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45990.519105324071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45990.519105324071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45990.519105324071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45990.519105324071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45990.519105324071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45990.519105324071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45990.519105324071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45990.519105324071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45990.519105324071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45990.519105324071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45990.519105324071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45990.519105324071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45990.519105324071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45990.519105324071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45990.519105324071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45990.519105324071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45990.519105324071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45990.519105324071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45990.519105324071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45990.519105324071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45990.519105324071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45990.519105324071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45990.519105324071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45990.519105324071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45990.519105324071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45990.519105324071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45990.519105324071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45990.519105324071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45990.519105324071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45990.519105324071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45990.519105324071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45990.519105324071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45990.519105324071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45990.519105324071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45990.519105324071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45990.519105324071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45990.519105324071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45990.519105324071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45990.519105324071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45990.519105324071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45990.519105324071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45990.519105324071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45990.519105324071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45990.519105324071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45990.519105324071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45990.519105324071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45990.519105324071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45990.519105324071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45990.519105324071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45990.519105324071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45990.519105324071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45990.519105324071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45990.519105324071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45990.519105324071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45990.519105324071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45990.519105324071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45990.519105324071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45990.519105324071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45990.519105324071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45990.519105324071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45990.519105324071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48" ca="1" si="3">IFERROR(NOW()-F185,"")</f>
        <v>45990.519105324071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45990.519105324071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45990.519105324071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45990.519105324071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45990.519105324071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45990.519105324071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45990.519105324071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45990.519105324071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45990.519105324071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45990.519105324071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45990.519105324071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45990.519105324071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45990.519105324071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45990.519105324071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45990.519105324071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45990.519105324071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45990.519105324071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45990.519105324071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45990.519105324071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45990.519105324071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45990.519105324071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45990.519105324071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45990.519105324071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45990.519105324071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45990.519105324071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45990.519105324071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45990.519105324071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45990.519105324071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45990.519105324071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45990.519105324071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45990.519105324071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45990.519105324071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45990.519105324071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45990.519105324071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45990.519105324071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45990.519105324071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45990.519105324071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45990.519105324071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45990.519105324071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45990.519105324071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45990.519105324071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45990.519105324071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45990.519105324071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45990.519105324071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45990.519105324071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45990.519105324071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45990.519105324071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45990.519105324071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45990.519105324071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45990.519105324071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45990.519105324071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45990.519105324071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45990.519105324071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45990.519105324071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45990.519105324071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45990.519105324071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45990.519105324071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45990.519105324071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45990.519105324071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45990.519105324071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45990.519105324071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45990.519105324071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45990.519105324071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45990.519105324071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ref="G249:G294" ca="1" si="4">IFERROR(NOW()-F249,"")</f>
        <v>45990.519105324071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45990.519105324071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45990.519105324071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45990.519105324071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45990.519105324071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45990.519105324071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45990.519105324071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45990.519105324071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45990.519105324071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45990.519105324071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45990.519105324071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45990.519105324071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45990.519105324071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45990.519105324071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45990.519105324071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45990.519105324071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45990.519105324071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45990.519105324071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45990.519105324071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45990.519105324071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45990.519105324071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45990.519105324071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45990.519105324071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45990.519105324071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45990.519105324071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45990.519105324071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45990.519105324071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45990.519105324071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45990.519105324071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45990.519105324071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45990.519105324071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45990.519105324071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45990.519105324071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45990.519105324071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45990.519105324071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45990.519105324071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45990.519105324071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45990.519105324071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45990.519105324071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45990.519105324071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45990.519105324071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45990.519105324071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45990.519105324071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45990.519105324071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45990.519105324071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45990.519105324071</v>
      </c>
      <c r="H294" s="92"/>
      <c r="I294" s="110" t="str">
        <f>IFERROR(VLOOKUP(D294,DB!A:F,6,0),"")</f>
        <v/>
      </c>
      <c r="J294" s="110" t="str">
        <f>IFERROR(VLOOKUP(D294,DB!A:G,7,0),"")</f>
        <v/>
      </c>
      <c r="K294" s="94"/>
      <c r="L294" s="88" t="str">
        <f>IFERROR(VLOOKUP(D294,DB!A:I,9,0),"")</f>
        <v/>
      </c>
    </row>
  </sheetData>
  <dataValidations count="2">
    <dataValidation allowBlank="1" showInputMessage="1" showErrorMessage="1" sqref="E1" xr:uid="{A4F81451-56CC-4543-9497-104C4E44EE4B}"/>
    <dataValidation type="list" allowBlank="1" showInputMessage="1" showErrorMessage="1" sqref="E2:E2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4"/>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39203</v>
      </c>
      <c r="B2" s="37" t="str">
        <f>IFERROR(VLOOKUP(D2,DB!A:K,11,0),"")</f>
        <v>R5</v>
      </c>
      <c r="C2" s="37">
        <v>3</v>
      </c>
      <c r="D2" s="103" t="s">
        <v>36085</v>
      </c>
      <c r="E2" s="37" t="s">
        <v>39106</v>
      </c>
      <c r="F2" s="38">
        <v>45891.832060185188</v>
      </c>
      <c r="G2" s="105">
        <f ca="1">IFERROR(NOW()-F2,"")</f>
        <v>98.68704513888224</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39185</v>
      </c>
      <c r="F3" s="38">
        <v>45926.188877314817</v>
      </c>
      <c r="G3" s="105">
        <f t="shared" ref="G3" ca="1" si="0">IFERROR(NOW()-F3,"")</f>
        <v>64.330228009253915</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39185</v>
      </c>
      <c r="F4" s="107">
        <v>45948.661111111112</v>
      </c>
      <c r="G4" s="108">
        <f t="shared" ref="G4" ca="1" si="1">IFERROR(NOW()-F4,"")</f>
        <v>41.857994212958147</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9.1458067129569827</v>
      </c>
      <c r="H5" s="139">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1</v>
      </c>
      <c r="D6" s="106" t="s">
        <v>32138</v>
      </c>
      <c r="E6" s="37" t="s">
        <v>39106</v>
      </c>
      <c r="F6" s="38">
        <v>45989.951909722222</v>
      </c>
      <c r="G6" s="138">
        <f ca="1">IFERROR(NOW()-F6,"")</f>
        <v>0.56719560184865259</v>
      </c>
      <c r="H6" s="38">
        <v>45989.971354166664</v>
      </c>
      <c r="I6" s="37" t="str">
        <f>IFERROR(VLOOKUP(D6,DB!A:F,6,0),"")</f>
        <v>SCECO</v>
      </c>
      <c r="J6" s="37" t="str">
        <f>IFERROR(VLOOKUP(D6,DB!A:G,7,0),"")</f>
        <v>Dead</v>
      </c>
      <c r="K6" s="37" t="s">
        <v>39212</v>
      </c>
      <c r="L6" s="37" t="str">
        <f>IFERROR(VLOOKUP(D6,DB!A:I,9,0),"")</f>
        <v>Latis</v>
      </c>
    </row>
    <row r="7" spans="1:13">
      <c r="A7" s="37" t="s">
        <v>39213</v>
      </c>
      <c r="B7" s="37" t="str">
        <f>IFERROR(VLOOKUP(D7,DB!A:K,11,0),"")</f>
        <v>R5</v>
      </c>
      <c r="C7" s="37">
        <v>1</v>
      </c>
      <c r="D7" s="106" t="s">
        <v>35479</v>
      </c>
      <c r="E7" s="37" t="s">
        <v>39185</v>
      </c>
      <c r="F7" s="38">
        <v>45990.466562499998</v>
      </c>
      <c r="G7" s="138">
        <f ca="1">IFERROR(NOW()-F7,"")</f>
        <v>5.2542824072588701E-2</v>
      </c>
      <c r="H7" s="38">
        <v>45990.45684027778</v>
      </c>
      <c r="I7" s="37" t="str">
        <f>IFERROR(VLOOKUP(D7,DB!A:F,6,0),"")</f>
        <v>SCECO</v>
      </c>
      <c r="J7" s="37" t="str">
        <f>IFERROR(VLOOKUP(D7,DB!A:G,7,0),"")</f>
        <v>Dead</v>
      </c>
      <c r="K7" s="37" t="s">
        <v>39214</v>
      </c>
      <c r="L7" s="37" t="str">
        <f>IFERROR(VLOOKUP(D7,DB!A:I,9,0),"")</f>
        <v>Latis</v>
      </c>
    </row>
    <row r="8" spans="1:13">
      <c r="A8" s="37"/>
      <c r="B8" s="37" t="str">
        <f>IFERROR(VLOOKUP(D8,DB!A:K,11,0),"")</f>
        <v/>
      </c>
      <c r="C8" s="37"/>
      <c r="D8" s="106"/>
      <c r="E8" s="37"/>
      <c r="F8" s="38"/>
      <c r="G8" s="138">
        <f ca="1">IFERROR(NOW()-F8,"")</f>
        <v>45990.519105324071</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45990.519105324071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45990.519105324071</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45990.519105324071</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45990.519105324071</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45990.519105324071</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45990.519105324071</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45990.519105324071</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45990.519105324071</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45990.519105324071</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45990.519105324071</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45990.519105324071</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45990.519105324071</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45990.519105324071</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45990.519105324071</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45990.519105324071</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45990.519105324071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45990.519105324071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45990.519105324071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45990.519105324071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45990.519105324071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45990.519105324071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45990.519105324071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45990.519105324071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45990.519105324071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45990.519105324071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45990.519105324071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45990.519105324071</v>
      </c>
      <c r="H35" s="38"/>
      <c r="I35" s="37" t="str">
        <f>IFERROR(VLOOKUP(D35,DB!A:F,6,0),"")</f>
        <v/>
      </c>
      <c r="J35" s="37" t="str">
        <f>IFERROR(VLOOKUP(D35,DB!A:G,7,0),"")</f>
        <v/>
      </c>
      <c r="K35" s="37"/>
      <c r="L35" s="37" t="str">
        <f>IFERROR(VLOOKUP(D35,DB!A:I,9,0),"")</f>
        <v/>
      </c>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45990.519105324071</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45990.519105324071</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45990.519105324071</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45990.519105324071</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45990.519105324071</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45990.519105324071</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45990.519105324071</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45990.519105324071</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45990.519105324071</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45990.519105324071</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45990.519105324071</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45990.519105324071</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45990.519105324071</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45990.519105324071</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45990.519105324071</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45990.519105324071</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45990.519105324071</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45990.519105324071</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45990.519105324071</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45990.519105324071</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45990.519105324071</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45990.519105324071</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45990.519105324071</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45990.519105324071</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45990.519105324071</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45990.519105324071</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45990.519105324071</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45990.519105324071</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45990.519105324071</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45990.519105324071</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45990.519105324071</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45990.519105324071</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45990.519105324071</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45990.519105324071</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45990.519105324071</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45990.519105324071</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45990.519105324071</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45990.519105324071</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45990.519105324071</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45990.519105324071</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45990.519105324071</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45990.519105324071</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45990.519105324071</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45990.519105324071</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45990.519105324071</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45990.519105324071</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45990.519105324071</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45990.519105324071</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45990.519105324071</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45990.519105324071</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45990.519105324071</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45990.519105324071</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45990.519105324071</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45990.519105324071</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45990.519105324071</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45990.519105324071</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45990.519105324071</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45990.519105324071</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45990.519105324071</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45990.519105324071</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45990.519105324071</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45990.519105324071</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45990.519105324071</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45990.519105324071</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45990.519105324071</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45990.519105324071</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45990.519105324071</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45990.519105324071</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45990.519105324071</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45990.519105324071</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45990.519105324071</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45990.519105324071</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45990.519105324071</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45990.519105324071</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45990.519105324071</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45990.519105324071</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45990.519105324071</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45990.519105324071</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45990.519105324071</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45990.519105324071</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45990.519105324071</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45990.519105324071</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45990.519105324071</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45990.519105324071</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45990.519105324071</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45990.519105324071</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45990.519105324071</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45990.519105324071</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45990.519105324071</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45990.519105324071</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45990.519105324071</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45990.519105324071</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45990.519105324071</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45990.519105324071</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45990.519105324071</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45990.519105324071</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45990.519105324071</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45990.519105324071</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45990.519105324071</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45990.519105324071</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45990.519105324071</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45990.519105324071</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45990.519105324071</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45990.519105324071</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45990.519105324071</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45990.519105324071</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45990.519105324071</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45990.519105324071</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45990.519105324071</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45990.519105324071</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45990.519105324071</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45990.519105324071</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45990.519105324071</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45990.519105324071</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45990.519105324071</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45990.519105324071</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45990.519105324071</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45990.519105324071</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45990.519105324071</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45990.519105324071</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45990.519105324071</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45990.519105324071</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45990.519105324071</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45990.519105324071</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45990.519105324071</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45990.519105324071</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45990.519105324071</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45990.519105324071</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45990.519105324071</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45990.519105324071</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45990.519105324071</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45990.519105324071</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45990.519105324071</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45990.519105324071</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45990.519105324071</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45990.519105324071</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45990.519105324071</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45990.519105324071</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45990.519105324071</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45990.519105324071</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45990.519105324071</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45990.519105324071</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45990.519105324071</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45990.519105324071</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45990.519105324071</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45990.519105324071</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45990.519105324071</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45990.519105324071</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45990.519105324071</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45990.519105324071</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45990.519105324071</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45990.519105324071</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45990.519105324071</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45990.519105324071</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45990.519105324071</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45990.519105324071</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45990.519105324071</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45990.519105324071</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45990.519105324071</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45990.519105324071</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45990.519105324071</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45990.519105324071</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45990.519105324071</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45990.519105324071</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45990.519105324071</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45990.519105324071</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45990.519105324071</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45990.519105324071</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45990.519105324071</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45990.519105324071</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45990.519105324071</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45990.519105324071</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45990.519105324071</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45990.519105324071</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45990.519105324071</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45990.519105324071</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45990.519105324071</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45990.519105324071</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45990.519105324071</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45990.519105324071</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45990.519105324071</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45990.519105324071</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45990.519105324071</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45990.519105324071</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45990.519105324071</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45990.519105324071</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45990.519105324071</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45990.519105324071</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45990.519105324071</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45990.519105324071</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45990.519105324071</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45990.519105324071</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45990.519105324071</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45990.519105324071</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45990.519105324071</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45990.519105324071</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45990.519105324071</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45990.519105324071</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45990.519105324071</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45990.519105324071</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45990.519105324071</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45990.519105324071</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45990.519105324071</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45990.519105324071</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45990.519105324071</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45990.519105324071</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45990.519105324071</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45990.519105324071</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45990.519105324071</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45990.519105324071</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45990.519105324071</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45990.519105324071</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45990.519105324071</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45990.519105324071</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45990.519105324071</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45990.519105324071</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45990.519105324071</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45990.519105324071</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45990.519105324071</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45990.519105324071</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45990.519105324071</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45990.519105324071</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45990.519105324071</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45990.519105324071</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45990.519105324071</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45990.519105324071</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45990.519105324071</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45990.519105324071</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45990.519105324071</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45990.519105324071</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45990.519105324071</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45990.519105324071</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45990.519105324071</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45990.519105324071</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45990.519105324071</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45990.519105324071</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45990.519105324071</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45990.519105324071</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45990.519105324071</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45990.519105324071</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45990.519105324071</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45990.519105324071</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45990.519105324071</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45990.519105324071</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45990.519105324071</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45990.519105324071</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45990.519105324071</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45990.519105324071</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45990.519105324071</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45990.519105324071</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45990.519105324071</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45990.519105324071</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45990.519105324071</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45990.519105324071</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45990.519105324071</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45990.519105324071</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45990.519105324071</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45990.519105324071</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45990.519105324071</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45990.519105324071</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45990.519105324071</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45990.519105324071</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45990.519105324071</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45990.519105324071</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45990.519105324071</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45990.519105324071</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45990.519105324071</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45990.519105324071</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45990.519105324071</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45990.519105324071</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45990.519105324071</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45990.519105324071</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45990.519105324071</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45990.519105324071</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45990.519105324071</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45990.519105324071</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45990.519105324071</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45990.519105324071</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45990.519105324071</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45990.519105324071</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45990.519105324071</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45990.519105324071</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45990.519105324071</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45990.519105324071</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45990.519105324071</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45990.519105324071</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45990.519105324071</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45990.519105324071</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45990.519105324071</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45990.519105324071</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45990.519105324071</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45990.519105324071</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45990.519105324071</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45990.519105324071</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45990.519105324071</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45990.519105324071</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45990.519105324071</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45990.519105324071</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45990.519105324071</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45990.519105324071</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45990.519105324071</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45990.519105324071</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45990.519105324071</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45990.519105324071</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45990.519105324071</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45990.519105324071</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45990.519105324071</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45990.519105324071</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45990.519105324071</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45990.519105324071</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45990.519105324071</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45990.519105324071</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45990.519105324071</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45990.519105324071</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45990.519105324071</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45990.519105324071</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45990.519105324071</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45990.519105324071</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45990.519105324071</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45990.519105324071</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45990.519105324071</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45990.519105324071</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45990.519105324071</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45990.519105324071</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45990.519105324071</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45990.519105324071</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45990.519105324071</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45990.519105324071</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45990.519105324071</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45990.519105324071</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45990.519105324071</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45990.519105324071</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45990.519105324071</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45990.519105324071</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45990.519105324071</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45990.519105324071</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45990.519105324071</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45990.519105324071</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45990.519105324071</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45990.519105324071</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45990.519105324071</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45990.519105324071</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45990.519105324071</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45990.519105324071</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45990.519105324071</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45990.519105324071</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45990.519105324071</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45990.519105324071</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45990.519105324071</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45990.519105324071</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45990.519105324071</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45990.519105324071</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45990.519105324071</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45990.519105324071</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45990.519105324071</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45990.519105324071</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45990.519105324071</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45990.519105324071</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45990.519105324071</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45990.519105324071</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45990.519105324071</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45990.519105324071</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45990.519105324071</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45990.519105324071</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45990.519105324071</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45990.519105324071</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45990.519105324071</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45990.519105324071</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45990.519105324071</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45990.519105324071</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45990.519105324071</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45990.519105324071</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45990.519105324071</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45990.519105324071</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45990.519105324071</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45990.519105324071</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45990.519105324071</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45990.519105324071</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45990.519105324071</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45990.519105324071</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45990.519105324071</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45990.519105324071</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45990.519105324071</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45990.519105324071</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45990.519105324071</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45990.519105324071</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45990.519105324071</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45990.519105324071</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45990.519105324071</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45990.519105324071</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45990.519105324071</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45990.519105324071</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45990.519105324071</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45990.519105324071</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45990.519105324071</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45990.519105324071</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45990.519105324071</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45990.519105324071</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45990.519105324071</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45990.519105324071</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45990.519105324071</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45990.519105324071</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45990.519105324071</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45990.519105324071</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45990.519105324071</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45990.519105324071</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45990.519105324071</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45990.519105324071</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45990.519105324071</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45990.519105324071</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45990.519105324071</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45990.519105324071</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45990.519105324071</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45990.519105324071</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45990.519105324071</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45990.519105324071</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45990.519105324071</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45990.519105324071</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45990.519105324071</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45990.519105324071</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45990.519105324071</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45990.519105324071</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45990.519105324071</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45990.519105324071</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45990.519105324071</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45990.519105324071</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45990.519105324071</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45990.519105324071</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45990.519105324071</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45990.519105324071</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45990.519105324071</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45990.519105324071</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45990.519105324071</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45990.519105324071</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45990.519105324071</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45990.519105324071</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45990.519105324071</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45990.519105324071</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45990.519105324071</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45990.519105324071</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45990.519105324071</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45990.519105324071</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45990.519105324071</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45990.519105324071</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45990.519105324071</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45990.519105324071</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45990.519105324071</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45990.519105324071</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45990.519105324071</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45990.519105324071</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45990.519105324071</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45990.519105324071</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45990.519105324071</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45990.519105324071</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45990.519105324071</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45990.519105324071</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45990.519105324071</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45990.519105324071</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45990.519105324071</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45990.519105324071</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45990.519105324071</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45990.519105324071</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45990.519105324071</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45990.519105324071</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45990.519105324071</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45990.519105324071</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45990.519105324071</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45990.519105324071</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45990.519105324071</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45990.519105324071</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45990.519105324071</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45990.519105324071</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45990.519105324071</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45990.519105324071</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45990.519105324071</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45990.519105324071</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45990.519105324071</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45990.519105324071</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45990.519105324071</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45990.519105324071</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45990.519105324071</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45990.519105324071</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45990.519105324071</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45990.519105324071</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45990.519105324071</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45990.519105324071</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45990.519105324071</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45990.519105324071</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45990.519105324071</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45990.519105324071</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45990.519105324071</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2025-11-29T09:29:25Z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