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11" documentId="120_S{2AC9BD13-BADA-5192-A53E-5A8FF88502F6}" xr6:coauthVersionLast="47" xr6:coauthVersionMax="47" xr10:uidLastSave="{D19154B7-E594-4805-B237-5D723155657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<sst xmlns="http://schemas.openxmlformats.org/spreadsheetml/2006/main" count="180293" uniqueCount="39131">
  <si>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</si>
  <si>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</si>
  <si>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</si>
  <si>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</si>
  <si>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</si>
  <si>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</si>
  <si>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</si>
  <si>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</si>
  <si>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</si>
  <si>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</si>
  <si>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</si>
  <si>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</si>
  <si>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</si>
  <si>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</si>
  <si>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</si>
  <si>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</si>
  <si>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</si>
  <si>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</si>
  <si>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</si>
  <si>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</si>
  <si>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</si>
  <si>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</si>
  <si>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</si>
  <si>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</si>
  <si>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</si>
  <si>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</si>
  <si>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</si>
  <si>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</si>
  <si>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</si>
  <si>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</si>
  <si>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</si>
  <si>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</si>
  <si>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</si>
  <si>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</si>
  <si>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</si>
  <si>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</si>
  <si>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</si>
  <si>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</si>
  <si>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</si>
  <si>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</si>
  <si>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</si>
  <si>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</si>
  <si>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</si>
  <si>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</si>
  <si>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</si>
  <si>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</si>
  <si>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</si>
  <si>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</si>
  <si>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</si>
  <si>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</si>
  <si>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</si>
  <si>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</si>
  <si>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</si>
  <si>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</si>
  <si>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</si>
  <si>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</si>
  <si>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</si>
  <si>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</si>
  <si>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</si>
  <si>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</si>
  <si>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</si>
  <si>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</si>
  <si>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</si>
  <si>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</si>
  <si>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</si>
  <si>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</si>
  <si>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</si>
  <si>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</si>
  <si>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</si>
  <si>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</si>
  <si>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</si>
  <si>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</si>
  <si>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</si>
  <si>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</si>
  <si>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</si>
  <si>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</si>
  <si>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</si>
  <si>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</si>
  <si>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</si>
  <si>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</si>
  <si>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</si>
  <si>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</si>
  <si>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</si>
  <si>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</si>
  <si>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</si>
  <si>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</si>
  <si>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</si>
  <si>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</si>
  <si>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</si>
  <si>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</si>
  <si>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</si>
  <si>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</si>
  <si>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</si>
  <si>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</si>
  <si>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</si>
  <si>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</si>
  <si>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</si>
  <si>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</si>
  <si>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</si>
  <si>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</si>
  <si>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</si>
  <si>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</si>
  <si>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</si>
  <si>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</si>
  <si>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</si>
  <si>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</si>
  <si>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</si>
  <si>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</si>
  <si>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</si>
  <si>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</si>
  <si>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</si>
  <si>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</si>
  <si>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</si>
  <si>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</si>
  <si>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</si>
  <si>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</si>
  <si>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</si>
  <si>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</si>
  <si>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</si>
  <si>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</si>
  <si>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</si>
  <si>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</si>
  <si>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</si>
  <si>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</si>
  <si>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</si>
  <si>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</si>
  <si>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</si>
  <si>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</si>
  <si>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</si>
  <si>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</si>
  <si>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</si>
  <si>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</si>
  <si>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</si>
  <si>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</si>
  <si>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</si>
  <si>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</si>
  <si>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</si>
  <si>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</si>
  <si>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</si>
  <si>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</si>
  <si>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</si>
  <si>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</si>
  <si>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</si>
  <si>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</si>
  <si>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</si>
  <si>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</si>
  <si>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</si>
  <si>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</si>
  <si>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</si>
  <si>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</si>
  <si>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</si>
  <si>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</si>
  <si>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</si>
  <si>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</si>
  <si>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</si>
  <si>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</si>
  <si>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</si>
  <si>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</si>
  <si>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</si>
  <si>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</si>
  <si>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</si>
  <si>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</si>
  <si>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</si>
  <si>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</si>
  <si>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</si>
  <si>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</si>
  <si>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</si>
  <si>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</si>
  <si>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</si>
  <si>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</si>
  <si>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</si>
  <si>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</si>
  <si>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</si>
  <si>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</si>
  <si>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</si>
  <si>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</si>
  <si>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</si>
  <si>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</si>
  <si>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</si>
  <si>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</si>
  <si>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</si>
  <si>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</si>
  <si>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</si>
  <si>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</si>
  <si>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</si>
  <si>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</si>
  <si>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</si>
  <si>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</si>
  <si>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</si>
  <si>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</si>
  <si>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</si>
  <si>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</si>
  <si>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</si>
  <si>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</si>
  <si>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</si>
  <si>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</si>
  <si>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</si>
  <si>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</si>
  <si>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</si>
  <si>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</si>
  <si>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</si>
  <si>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</si>
  <si>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</si>
  <si>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</si>
  <si>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</si>
  <si>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</si>
  <si>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</si>
  <si>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</si>
  <si>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</si>
  <si>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</si>
  <si>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</si>
  <si>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</si>
  <si>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</si>
  <si>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</si>
  <si>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</si>
  <si>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</si>
  <si>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</si>
  <si>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</si>
  <si>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</si>
  <si>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</si>
  <si>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</si>
  <si>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</si>
  <si>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</si>
  <si>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</si>
  <si>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</si>
  <si>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</si>
  <si>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</si>
  <si>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</si>
  <si>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</si>
  <si>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</si>
  <si>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</si>
  <si>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</si>
  <si>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</si>
  <si>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</si>
  <si>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</si>
  <si>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</si>
  <si>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</si>
  <si>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</si>
  <si>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</si>
  <si>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</si>
  <si>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</si>
  <si>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</si>
  <si>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</si>
  <si>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</si>
  <si>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</si>
  <si>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</si>
  <si>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</si>
  <si>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</si>
  <si>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</si>
  <si>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</si>
  <si>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</si>
  <si>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</si>
  <si>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</si>
  <si>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</si>
  <si>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</si>
  <si>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</si>
  <si>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</si>
  <si>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</si>
  <si>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</si>
  <si>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</si>
  <si>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</si>
  <si>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</si>
  <si>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</si>
  <si>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</si>
  <si>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</si>
  <si>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</si>
  <si>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</si>
  <si>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</si>
  <si>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</si>
  <si>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</si>
  <si>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</si>
  <si>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</si>
  <si>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</si>
  <si>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</si>
  <si>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</si>
  <si>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</si>
  <si>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</si>
  <si>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</si>
  <si>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</si>
  <si>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</si>
  <si>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</si>
  <si>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</si>
  <si>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</si>
  <si>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</si>
  <si>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</si>
  <si>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</si>
  <si>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</si>
  <si>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</si>
  <si>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</si>
  <si>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</si>
  <si>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</si>
  <si>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</si>
  <si>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</si>
  <si>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</si>
  <si>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</si>
  <si>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</si>
  <si>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</si>
  <si>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</si>
  <si>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</si>
  <si>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</si>
  <si>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</si>
  <si>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</si>
  <si>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</si>
  <si>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</si>
  <si>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</si>
  <si>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</si>
  <si>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</si>
  <si>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</si>
  <si>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</si>
  <si>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</si>
  <si>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</si>
  <si>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</si>
  <si>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</si>
  <si>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</si>
  <si>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</si>
  <si>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</si>
  <si>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</si>
  <si>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</si>
  <si>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</si>
  <si>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</si>
  <si>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</si>
  <si>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</si>
  <si>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</si>
  <si>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</si>
  <si>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</si>
  <si>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</si>
  <si>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</si>
  <si>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</si>
  <si>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</si>
  <si>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</si>
  <si>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</si>
  <si>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</si>
  <si>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</si>
  <si>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</si>
  <si>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</si>
  <si>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</si>
  <si>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</si>
  <si>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</si>
  <si>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</si>
  <si>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</si>
  <si>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</si>
  <si>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</si>
  <si>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</si>
  <si>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</si>
  <si>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</si>
  <si>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</si>
  <si>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</si>
  <si>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</si>
  <si>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</si>
  <si>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</si>
  <si>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</si>
  <si>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</si>
  <si>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</si>
  <si>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</si>
  <si>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</si>
  <si>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</si>
  <si>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</si>
  <si>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</si>
  <si>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</si>
  <si>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</si>
  <si>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</si>
  <si>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</si>
  <si>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</si>
  <si>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</si>
  <si>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</si>
  <si>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</si>
  <si>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</si>
  <si>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</si>
  <si>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</si>
  <si>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</si>
  <si>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</si>
  <si>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</si>
  <si>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</si>
  <si>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</si>
  <si>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</si>
  <si>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</si>
  <si>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</si>
  <si>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</si>
  <si>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</si>
  <si>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</si>
  <si>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</si>
  <si>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</si>
  <si>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</si>
  <si>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</si>
  <si>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</si>
  <si>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</si>
  <si>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</si>
  <si>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</si>
  <si>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</si>
  <si>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</si>
  <si>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</si>
  <si>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</si>
  <si>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</si>
  <si>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</si>
  <si>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</si>
  <si>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</si>
  <si>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</si>
  <si>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</si>
  <si>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</si>
  <si>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</si>
  <si>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</si>
  <si>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</si>
  <si>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</si>
  <si>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</si>
  <si>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</si>
  <si>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</si>
  <si>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</si>
  <si>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</si>
  <si>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</si>
  <si>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</si>
  <si>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</si>
  <si>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</si>
  <si>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</si>
  <si>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</si>
  <si>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</si>
  <si>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</si>
  <si>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</si>
  <si>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</si>
  <si>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</si>
  <si>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</si>
  <si>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</si>
  <si>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</si>
  <si>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</si>
  <si>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</si>
  <si>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</si>
  <si>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</si>
  <si>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</si>
  <si>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</si>
  <si>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</si>
  <si>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</si>
  <si>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</si>
  <si>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</si>
  <si>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</si>
  <si>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</si>
  <si>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</si>
  <si>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</si>
  <si>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</si>
  <si>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</si>
  <si>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</si>
  <si>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</si>
  <si>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</si>
  <si>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</si>
  <si>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</si>
  <si>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</si>
  <si>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</si>
  <si>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</si>
  <si>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</si>
  <si>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</si>
  <si>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</si>
  <si>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</si>
  <si>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</si>
  <si>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</si>
  <si>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</si>
  <si>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</si>
  <si>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</si>
  <si>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</si>
  <si>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</si>
  <si>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</si>
  <si>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</si>
  <si>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</si>
  <si>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</si>
  <si>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</si>
  <si>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</si>
  <si>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</si>
  <si>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</si>
  <si>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</si>
  <si>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</si>
  <si>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</si>
  <si>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</si>
  <si>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</si>
  <si>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</si>
  <si>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</si>
  <si>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</si>
  <si>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</si>
  <si>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</si>
  <si>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</si>
  <si>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</si>
  <si>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</si>
  <si>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</si>
  <si>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</si>
  <si>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</si>
  <si>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</si>
  <si>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</si>
  <si>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</si>
  <si>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</si>
  <si>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</si>
  <si>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</si>
  <si>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</si>
  <si>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</si>
  <si>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</si>
  <si>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</si>
  <si>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</si>
  <si>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</si>
  <si>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</si>
  <si>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</si>
  <si>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</si>
  <si>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</si>
  <si>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</si>
  <si>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</si>
  <si>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</si>
  <si>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</si>
  <si>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</si>
  <si>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</si>
  <si>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</si>
  <si>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</si>
  <si>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</si>
  <si>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</si>
  <si>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</si>
  <si>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</si>
  <si>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</si>
  <si>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</si>
  <si>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</si>
  <si>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</si>
  <si>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</si>
  <si>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</si>
  <si>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</si>
  <si>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</si>
  <si>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</si>
  <si>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</si>
  <si>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</si>
  <si>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</si>
  <si>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</si>
  <si>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</si>
  <si>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</si>
  <si>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</si>
  <si>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</si>
  <si>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</si>
  <si>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</si>
  <si>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</si>
  <si>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</si>
  <si>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</si>
  <si>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</si>
  <si>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</si>
  <si>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</si>
  <si>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</si>
  <si>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</si>
  <si>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</si>
  <si>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</si>
  <si>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</si>
  <si>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</si>
  <si>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</si>
  <si>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</si>
  <si>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</si>
  <si>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</si>
  <si>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</si>
  <si>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</si>
  <si>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</si>
  <si>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</si>
  <si>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</si>
  <si>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</si>
  <si>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</si>
  <si>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</si>
  <si>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</si>
  <si>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</si>
  <si>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</si>
  <si>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</si>
  <si>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</si>
  <si>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</si>
  <si>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</si>
  <si>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</si>
  <si>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</si>
  <si>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</si>
  <si>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</si>
  <si>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</si>
  <si>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</si>
  <si>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</si>
  <si>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</si>
  <si>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</si>
  <si>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</si>
  <si>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</si>
  <si>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</si>
  <si>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</si>
  <si>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</si>
  <si>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</si>
  <si>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</si>
  <si>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</si>
  <si>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</si>
  <si>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</si>
  <si>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</si>
  <si>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</si>
  <si>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</si>
  <si>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</si>
  <si>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</si>
  <si>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</si>
  <si>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</si>
  <si>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</si>
  <si>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</si>
  <si>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</si>
  <si>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</si>
  <si>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</si>
  <si>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</si>
  <si>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</si>
  <si>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</si>
  <si>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</si>
  <si>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</si>
  <si>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</si>
  <si>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</si>
  <si>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</si>
  <si>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</si>
  <si>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</si>
  <si>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</si>
  <si>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</si>
  <si>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</si>
  <si>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</si>
  <si>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</si>
  <si>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</si>
  <si>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</si>
  <si>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</si>
  <si>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</si>
  <si>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</si>
  <si>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</si>
  <si>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</si>
  <si>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</si>
  <si>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</si>
  <si>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</si>
  <si>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</si>
  <si>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</si>
  <si>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</si>
  <si>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</si>
  <si>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</si>
  <si>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</si>
  <si>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</si>
  <si>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</si>
  <si>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</si>
  <si>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</si>
  <si>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</si>
  <si>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</si>
  <si>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</si>
  <si>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</si>
  <si>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</si>
  <si>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</si>
  <si>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</si>
  <si>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</si>
  <si>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</si>
  <si>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</si>
  <si>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</si>
  <si>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</si>
  <si>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</si>
  <si>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</si>
  <si>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</si>
  <si>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</si>
  <si>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</si>
  <si>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</si>
  <si>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</si>
  <si>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</si>
  <si>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</si>
  <si>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</si>
  <si>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</si>
  <si>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</si>
  <si>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</si>
  <si>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</si>
  <si>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</si>
  <si>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</si>
  <si>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</si>
  <si>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</si>
  <si>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</si>
  <si>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</si>
  <si>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</si>
  <si>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</si>
  <si>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</si>
  <si>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</si>
  <si>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</si>
  <si>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</si>
  <si>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</si>
  <si>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</si>
  <si>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</si>
  <si>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</si>
  <si>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</si>
  <si>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</si>
  <si>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</si>
  <si>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</si>
  <si>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</si>
  <si>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</si>
  <si>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</si>
  <si>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</si>
  <si>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</si>
  <si>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</si>
  <si>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</si>
  <si>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</si>
  <si>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</si>
  <si>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</si>
  <si>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</si>
  <si>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</si>
  <si>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</si>
  <si>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</si>
  <si>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</si>
  <si>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</si>
  <si>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</si>
  <si>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</si>
  <si>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</si>
  <si>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</si>
  <si>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</si>
  <si>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</si>
  <si>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</si>
  <si>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</si>
  <si>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</si>
  <si>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</si>
  <si>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</si>
  <si>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</si>
  <si>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</si>
  <si>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</si>
  <si>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</si>
  <si>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</si>
  <si>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</si>
  <si>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</si>
  <si>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</si>
  <si>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</si>
  <si>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</si>
  <si>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</si>
  <si>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</si>
  <si>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</si>
  <si>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</si>
  <si>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</si>
  <si>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</si>
  <si>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</si>
  <si>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</si>
  <si>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</si>
  <si>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</si>
  <si>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</si>
  <si>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</si>
  <si>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</si>
  <si>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</si>
  <si>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</si>
  <si>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</si>
  <si>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</si>
  <si>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</si>
  <si>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</si>
  <si>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</si>
  <si>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</si>
  <si>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</si>
  <si>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</si>
  <si>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</si>
  <si>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</si>
  <si>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</si>
  <si>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</si>
  <si>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</si>
  <si>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</si>
  <si>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</si>
  <si>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</si>
  <si>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</si>
  <si>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</si>
  <si>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</si>
  <si>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</si>
  <si>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</si>
  <si>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</si>
  <si>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</si>
  <si>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</si>
  <si>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</si>
  <si>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</si>
  <si>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</si>
  <si>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</si>
  <si>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</si>
  <si>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</si>
  <si>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</si>
  <si>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</si>
  <si>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</si>
  <si>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</si>
  <si>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</si>
  <si>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</si>
  <si>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</si>
  <si>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</si>
  <si>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</si>
  <si>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</si>
  <si>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</si>
  <si>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</si>
  <si>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</si>
  <si>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</si>
  <si>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</si>
  <si>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</si>
  <si>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</si>
  <si>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</si>
  <si>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</si>
  <si>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</si>
  <si>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</si>
  <si>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</si>
  <si>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</si>
  <si>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</si>
  <si>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</si>
  <si>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</si>
  <si>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</si>
  <si>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</si>
  <si>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</si>
  <si>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</si>
  <si>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</si>
  <si>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</si>
  <si>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</si>
  <si>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</si>
  <si>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</si>
  <si>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</si>
  <si>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</si>
  <si>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</si>
  <si>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</si>
  <si>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</si>
  <si>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</si>
  <si>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</si>
  <si>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</si>
  <si>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</si>
  <si>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</si>
  <si>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</si>
  <si>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</si>
  <si>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</si>
  <si>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</si>
  <si>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</si>
  <si>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</si>
  <si>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</si>
  <si>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</si>
  <si>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</si>
  <si>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</si>
  <si>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</si>
  <si>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</si>
  <si>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</si>
  <si>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</si>
  <si>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</si>
  <si>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</si>
  <si>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</si>
  <si>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</si>
  <si>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</si>
  <si>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</si>
  <si>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</si>
  <si>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</si>
  <si>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</si>
  <si>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</si>
  <si>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</si>
  <si>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</si>
  <si>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</si>
  <si>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</si>
  <si>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</si>
  <si>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</si>
  <si>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</si>
  <si>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</si>
  <si>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</si>
  <si>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</si>
  <si>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</si>
  <si>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</si>
  <si>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</si>
  <si>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</si>
  <si>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</si>
  <si>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</si>
  <si>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</si>
  <si>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</si>
  <si>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</si>
  <si>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</si>
  <si>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</si>
  <si>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</si>
  <si>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</si>
  <si>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</si>
  <si>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</si>
  <si>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</si>
  <si>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</si>
  <si>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</si>
  <si>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</si>
  <si>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</si>
  <si>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</si>
  <si>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</si>
  <si>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</si>
  <si>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</si>
  <si>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</si>
  <si>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</si>
  <si>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</si>
  <si>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</si>
  <si>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</si>
  <si>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</si>
  <si>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</si>
  <si>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</si>
  <si>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</si>
  <si>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</si>
  <si>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</si>
  <si>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</si>
  <si>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</si>
  <si>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</si>
  <si>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</si>
  <si>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</si>
  <si>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</si>
  <si>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</si>
  <si>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</si>
  <si>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</si>
  <si>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</si>
  <si>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</si>
  <si>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</si>
  <si>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</si>
  <si>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</si>
  <si>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</si>
  <si>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</si>
  <si>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</si>
  <si>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</si>
  <si>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</si>
  <si>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</si>
  <si>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</si>
  <si>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</si>
  <si>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</si>
  <si>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</si>
  <si>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</si>
  <si>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</si>
  <si>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</si>
  <si>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</si>
  <si>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</si>
  <si>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</si>
  <si>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</si>
  <si>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</si>
  <si>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</si>
  <si>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</si>
  <si>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</si>
  <si>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</si>
  <si>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</si>
  <si>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</si>
  <si>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</si>
  <si>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</si>
  <si>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</si>
  <si>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</si>
  <si>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</si>
  <si>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</si>
  <si>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</si>
  <si>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</si>
  <si>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</si>
  <si>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</si>
  <si>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</si>
  <si>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</si>
  <si>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</si>
  <si>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</si>
  <si>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</si>
  <si>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</si>
  <si>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</si>
  <si>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</si>
  <si>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</si>
  <si>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</si>
  <si>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</si>
  <si>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</si>
  <si>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</si>
  <si>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</si>
  <si>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</si>
  <si>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</si>
  <si>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</si>
  <si>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</si>
  <si>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</si>
  <si>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</si>
  <si>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</si>
  <si>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</si>
  <si>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</si>
  <si>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</si>
  <si>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</si>
  <si>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</si>
  <si>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</si>
  <si>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</si>
  <si>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</si>
  <si>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</si>
  <si>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</si>
  <si>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</si>
  <si>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</si>
  <si>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</si>
  <si>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</si>
  <si>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</si>
  <si>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</si>
  <si>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</si>
  <si>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</si>
  <si>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</si>
  <si>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</si>
  <si>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</si>
  <si>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</si>
  <si>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</si>
  <si>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</si>
  <si>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</si>
  <si>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</si>
  <si>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</si>
  <si>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</si>
  <si>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</si>
  <si>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</si>
  <si>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</si>
  <si>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</si>
  <si>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</si>
  <si>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</si>
  <si>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</si>
  <si>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</si>
  <si>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</si>
  <si>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</si>
  <si>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</si>
  <si>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</si>
  <si>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</si>
  <si>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</si>
  <si>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</si>
  <si>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</si>
  <si>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</si>
  <si>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</si>
  <si>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</si>
  <si>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</si>
  <si>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</si>
  <si>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</si>
  <si>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</si>
  <si>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</si>
  <si>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</si>
  <si>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</si>
  <si>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</si>
  <si>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</si>
  <si>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</si>
  <si>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</si>
  <si>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</si>
  <si>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</si>
  <si>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</si>
  <si>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</si>
  <si>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</si>
  <si>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</si>
  <si>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</si>
  <si>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</si>
  <si>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</si>
  <si>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</si>
  <si>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</si>
  <si>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</si>
  <si>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</si>
  <si>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</si>
  <si>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</si>
  <si>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</si>
  <si>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</si>
  <si>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</si>
  <si>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</si>
  <si>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</si>
  <si>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</si>
  <si>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</si>
  <si>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</si>
  <si>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</si>
  <si>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</si>
  <si>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</si>
  <si>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</si>
  <si>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</si>
  <si>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</si>
  <si>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</si>
  <si>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</si>
  <si>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</si>
  <si>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</si>
  <si>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</si>
  <si>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</si>
  <si>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</si>
  <si>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</si>
  <si>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</si>
  <si>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</si>
  <si>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</si>
  <si>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</si>
  <si>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</si>
  <si>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</si>
  <si>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</si>
  <si>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</si>
  <si>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</si>
  <si>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</si>
  <si>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</si>
  <si>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</si>
  <si>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</si>
  <si>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</si>
  <si>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</si>
  <si>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</si>
  <si>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</si>
  <si>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</si>
  <si>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</si>
  <si>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</si>
  <si>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</si>
  <si>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</si>
  <si>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</si>
  <si>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</si>
  <si>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</si>
  <si>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</si>
  <si>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</si>
  <si>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</si>
  <si>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</si>
  <si>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</si>
  <si>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</si>
  <si>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</si>
  <si>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</si>
  <si>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</si>
  <si>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</si>
  <si>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</si>
  <si>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</si>
  <si>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</si>
  <si>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</si>
  <si>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</si>
  <si>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</si>
  <si>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</si>
  <si>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</si>
  <si>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</si>
  <si>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</si>
  <si>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</si>
  <si>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</si>
  <si>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</si>
  <si>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</si>
  <si>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</si>
  <si>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</si>
  <si>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</si>
  <si>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</si>
  <si>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</si>
  <si>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</si>
  <si>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</si>
  <si>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</si>
  <si>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</si>
  <si>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</si>
  <si>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</si>
  <si>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</si>
  <si>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</si>
  <si>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</si>
  <si>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</si>
  <si>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</si>
  <si>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</si>
  <si>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</si>
  <si>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</si>
  <si>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</si>
  <si>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</si>
  <si>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</si>
  <si>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</si>
  <si>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</si>
  <si>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</si>
  <si>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</si>
  <si>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</si>
  <si>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</si>
  <si>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</si>
  <si>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</si>
  <si>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</si>
  <si>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</si>
  <si>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</si>
  <si>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</si>
  <si>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</si>
  <si>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</si>
  <si>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</si>
  <si>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</si>
  <si>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</si>
  <si>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</si>
  <si>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</si>
  <si>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</si>
  <si>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</si>
  <si>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</si>
  <si>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</si>
  <si>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</si>
  <si>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</si>
  <si>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</si>
  <si>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</si>
  <si>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</si>
  <si>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</si>
  <si>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</si>
  <si>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</si>
  <si>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</si>
  <si>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</si>
  <si>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</si>
  <si>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</si>
  <si>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</si>
  <si>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</si>
  <si>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</si>
  <si>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</si>
  <si>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</si>
  <si>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</si>
  <si>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</si>
  <si>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</si>
  <si>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</si>
  <si>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</si>
  <si>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</si>
  <si>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</si>
  <si>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</si>
  <si>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</si>
  <si>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</si>
  <si>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</si>
  <si>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</si>
  <si>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</si>
  <si>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</si>
  <si>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</si>
  <si>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</si>
  <si>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</si>
  <si>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</si>
  <si>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</si>
  <si>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</si>
  <si>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</si>
  <si>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</si>
  <si>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</si>
  <si>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</si>
  <si>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</si>
  <si>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</si>
  <si>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</si>
  <si>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</si>
  <si>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</si>
  <si>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</si>
  <si>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</si>
  <si>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</si>
  <si>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</si>
  <si>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</si>
  <si>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</si>
  <si>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</si>
  <si>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</si>
  <si>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</si>
  <si>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</si>
  <si>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</si>
  <si>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</si>
  <si>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</si>
  <si>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</si>
  <si>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</si>
  <si>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</si>
  <si>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</si>
  <si>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</si>
  <si>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</si>
  <si>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</si>
  <si>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</si>
  <si>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</si>
  <si>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</si>
  <si>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</si>
  <si>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</si>
  <si>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</si>
  <si>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</si>
  <si>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</si>
  <si>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</si>
  <si>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</si>
  <si>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</si>
  <si>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</si>
  <si>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</si>
  <si>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</si>
  <si>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</si>
  <si>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</si>
  <si>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</si>
  <si>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</si>
  <si>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</si>
  <si>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</si>
  <si>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</si>
  <si>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</si>
  <si>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</si>
  <si>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</si>
  <si>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</si>
  <si>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</si>
  <si>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</si>
  <si>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</si>
  <si>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</si>
  <si>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</si>
  <si>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</si>
  <si>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</si>
  <si>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</si>
  <si>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</si>
  <si>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</si>
  <si>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</si>
  <si>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</si>
  <si>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</si>
  <si>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</si>
  <si>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</si>
  <si>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</si>
  <si>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</si>
  <si>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</si>
  <si>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</si>
  <si>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</si>
  <si>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</si>
  <si>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</si>
  <si>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</si>
  <si>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</si>
  <si>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</si>
  <si>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</si>
  <si>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</si>
  <si>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</si>
  <si>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</si>
  <si>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</si>
  <si>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</si>
  <si>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</si>
  <si>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</si>
  <si>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</si>
  <si>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</si>
  <si>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</si>
  <si>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</si>
  <si>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</si>
  <si>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</si>
  <si>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</si>
  <si>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</si>
  <si>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</si>
  <si>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</si>
  <si>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</si>
  <si>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</si>
  <si>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</si>
  <si>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</si>
  <si>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</si>
  <si>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</si>
  <si>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</si>
  <si>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</si>
  <si>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</si>
  <si>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</si>
  <si>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</si>
  <si>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</si>
  <si>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</si>
  <si>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</si>
  <si>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</si>
  <si>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</si>
  <si>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</si>
  <si>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</si>
  <si>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</si>
  <si>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</si>
  <si>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</si>
  <si>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</si>
  <si>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</si>
  <si>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</si>
  <si>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</si>
  <si>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</si>
  <si>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</si>
  <si>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</si>
  <si>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</si>
  <si>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</si>
  <si>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</si>
  <si>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</si>
  <si>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</si>
  <si>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</si>
  <si>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</si>
  <si>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</si>
  <si>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</si>
  <si>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</si>
  <si>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</si>
  <si>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</si>
  <si>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</si>
  <si>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</si>
  <si>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</si>
  <si>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</si>
  <si>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</si>
  <si>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</si>
  <si>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</si>
  <si>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</si>
  <si>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</si>
  <si>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</si>
  <si>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</si>
  <si>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</si>
  <si>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</si>
  <si>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</si>
  <si>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</si>
  <si>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</si>
  <si>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</si>
  <si>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</si>
  <si>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</si>
  <si>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</si>
  <si>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</si>
  <si>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</si>
  <si>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</si>
  <si>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</si>
  <si>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</si>
  <si>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</si>
  <si>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</si>
  <si>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</si>
  <si>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</si>
  <si>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</si>
  <si>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</si>
  <si>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</si>
  <si>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</si>
  <si>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</si>
  <si>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</si>
  <si>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</si>
  <si>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</si>
  <si>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</si>
  <si>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</si>
  <si>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</si>
  <si>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</si>
  <si>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</si>
  <si>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</si>
  <si>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</si>
  <si>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</si>
  <si>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</si>
  <si>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</si>
  <si>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</si>
  <si>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</si>
  <si>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</si>
  <si>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</si>
  <si>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</si>
  <si>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</si>
  <si>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</si>
  <si>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</si>
  <si>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</si>
  <si>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</si>
  <si>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</si>
  <si>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</si>
  <si>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</si>
  <si>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</si>
  <si>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</si>
  <si>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</si>
  <si>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</si>
  <si>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</si>
  <si>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</si>
  <si>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</si>
  <si>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</si>
  <si>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</si>
  <si>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</si>
  <si>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</si>
  <si>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</si>
  <si>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</si>
  <si>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</si>
  <si>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</si>
  <si>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</si>
  <si>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</si>
  <si>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</si>
  <si>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</si>
  <si>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</si>
  <si>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</si>
  <si>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</si>
  <si>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</si>
  <si>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</si>
  <si>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</si>
  <si>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</si>
  <si>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</si>
  <si>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</si>
  <si>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</si>
  <si>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</si>
  <si>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</si>
  <si>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</si>
  <si>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</si>
  <si>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</si>
  <si>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</si>
  <si>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</si>
  <si>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</si>
  <si>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</si>
  <si>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</si>
  <si>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</si>
  <si>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</si>
  <si>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</si>
  <si>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</si>
  <si>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</si>
  <si>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</si>
  <si>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</si>
  <si>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</si>
  <si>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</si>
  <si>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</si>
  <si>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</si>
  <si>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</si>
  <si>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</si>
  <si>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</si>
  <si>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</si>
  <si>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</si>
  <si>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</si>
  <si>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</si>
  <si>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</si>
  <si>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</si>
  <si>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</si>
  <si>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</si>
  <si>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</si>
  <si>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</si>
  <si>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</si>
  <si>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</si>
  <si>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</si>
  <si>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</si>
  <si>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</si>
  <si>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</si>
  <si>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</si>
  <si>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</si>
  <si>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</si>
  <si>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</si>
  <si>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</si>
  <si>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</si>
  <si>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</si>
  <si>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</si>
  <si>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</si>
  <si>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</si>
  <si>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</si>
  <si>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</si>
  <si>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</si>
  <si>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</si>
  <si>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</si>
  <si>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</si>
  <si>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</si>
  <si>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</si>
  <si>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</si>
  <si>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</si>
  <si>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</si>
  <si>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</si>
  <si>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</si>
  <si>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</si>
  <si>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</si>
  <si>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</si>
  <si>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</si>
  <si>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</si>
  <si>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</si>
  <si>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</si>
  <si>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</si>
  <si>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</si>
  <si>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</si>
  <si>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</si>
  <si>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</si>
  <si>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</si>
  <si>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</si>
  <si>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</si>
  <si>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</si>
  <si>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</si>
  <si>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</si>
  <si>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</si>
  <si>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</si>
  <si>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</si>
  <si>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</si>
  <si>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</si>
  <si>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</si>
  <si>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</si>
  <si>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</si>
  <si>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</si>
  <si>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</si>
  <si>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</si>
  <si>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</si>
  <si>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</si>
  <si>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</si>
  <si>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</si>
  <si>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</si>
  <si>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</si>
  <si>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</si>
  <si>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</si>
  <si>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</si>
  <si>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</si>
  <si>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</si>
  <si>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</si>
  <si>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</si>
  <si>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</si>
  <si>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</si>
  <si>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</si>
  <si>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</si>
  <si>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</si>
  <si>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</si>
  <si>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</si>
  <si>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</si>
  <si>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</si>
  <si>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</si>
  <si>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</si>
  <si>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</si>
  <si>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</si>
  <si>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</si>
  <si>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</si>
  <si>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</si>
  <si>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</si>
  <si>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</si>
  <si>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</si>
  <si>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</si>
  <si>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</si>
  <si>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</si>
  <si>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</si>
  <si>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</si>
  <si>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</si>
  <si>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</si>
  <si>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</si>
  <si>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</si>
  <si>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</si>
  <si>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</si>
  <si>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</si>
  <si>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</si>
  <si>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</si>
  <si>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</si>
  <si>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</si>
  <si>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</si>
  <si>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</si>
  <si>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</si>
  <si>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</si>
  <si>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</si>
  <si>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</si>
  <si>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</si>
  <si>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</si>
  <si>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</si>
  <si>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</si>
  <si>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</si>
  <si>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</si>
  <si>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</si>
  <si>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</si>
  <si>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</si>
  <si>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</si>
  <si>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</si>
  <si>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</si>
  <si>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</si>
  <si>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</si>
  <si>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</si>
  <si>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</si>
  <si>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</si>
  <si>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</si>
  <si>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</si>
  <si>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</si>
  <si>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</si>
  <si>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</si>
  <si>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</si>
  <si>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</si>
  <si>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</si>
  <si>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</si>
  <si>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</si>
  <si>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</si>
  <si>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</si>
  <si>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</si>
  <si>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</si>
  <si>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</si>
  <si>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</si>
  <si>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</si>
  <si>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</si>
  <si>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</si>
  <si>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</si>
  <si>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</si>
  <si>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</si>
  <si>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</si>
  <si>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</si>
  <si>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</si>
  <si>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</si>
  <si>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</si>
  <si>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</si>
  <si>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</si>
  <si>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</si>
  <si>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</si>
  <si>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</si>
  <si>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</si>
  <si>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</si>
  <si>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</si>
  <si>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</si>
  <si>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</si>
  <si>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</si>
  <si>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</si>
  <si>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</si>
  <si>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</si>
  <si>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</si>
  <si>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</si>
  <si>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</si>
  <si>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</si>
  <si>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</si>
  <si>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</si>
  <si>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</si>
  <si>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</si>
  <si>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</si>
  <si>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</si>
  <si>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</si>
  <si>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</si>
  <si>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</si>
  <si>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</si>
  <si>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</si>
  <si>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</si>
  <si>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</si>
  <si>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</si>
  <si>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</si>
  <si>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</si>
  <si>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</si>
  <si>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</si>
  <si>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</si>
  <si>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</si>
  <si>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</si>
  <si>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</si>
  <si>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</si>
  <si>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</si>
  <si>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</si>
  <si>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</si>
  <si>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</si>
  <si>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</si>
  <si>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</si>
  <si>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</si>
  <si>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</si>
  <si>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</si>
  <si>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</si>
  <si>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</si>
  <si>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</si>
  <si>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</si>
  <si>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</si>
  <si>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</si>
  <si>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</si>
  <si>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</si>
  <si>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</si>
  <si>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</si>
  <si>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</si>
  <si>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</si>
  <si>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</si>
  <si>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</si>
  <si>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</si>
  <si>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</si>
  <si>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</si>
  <si>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</si>
  <si>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</si>
  <si>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</si>
  <si>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</si>
  <si>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</si>
  <si>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</si>
  <si>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</si>
  <si>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</si>
  <si>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</si>
  <si>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</si>
  <si>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</si>
  <si>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</si>
  <si>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</si>
  <si>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</si>
  <si>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</si>
  <si>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</si>
  <si>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</si>
  <si>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</si>
  <si>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</si>
  <si>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</si>
  <si>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</si>
  <si>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</si>
  <si>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</si>
  <si>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</si>
  <si>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</si>
  <si>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</si>
  <si>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</si>
  <si>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</si>
  <si>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</si>
  <si>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</si>
  <si>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</si>
  <si>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</si>
  <si>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</si>
  <si>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</si>
  <si>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</si>
  <si>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</si>
  <si>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</si>
  <si>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</si>
  <si>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</si>
  <si>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</si>
  <si>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</si>
  <si>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</si>
  <si>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</si>
  <si>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</si>
  <si>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</si>
  <si>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</si>
  <si>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</si>
  <si>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</si>
  <si>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</si>
  <si>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</si>
  <si>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</si>
  <si>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</si>
  <si>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</si>
  <si>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</si>
  <si>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</si>
  <si>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</si>
  <si>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</si>
  <si>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</si>
  <si>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</si>
  <si>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</si>
  <si>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</si>
  <si>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</si>
  <si>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</si>
  <si>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</si>
  <si>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</si>
  <si>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</si>
  <si>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</si>
  <si>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</si>
  <si>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</si>
  <si>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</si>
  <si>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</si>
  <si>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</si>
  <si>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</si>
  <si>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</si>
  <si>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</si>
  <si>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</si>
  <si>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</si>
  <si>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</si>
  <si>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</si>
  <si>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</si>
  <si>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</si>
  <si>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</si>
  <si>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</si>
  <si>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</si>
  <si>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</si>
  <si>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</si>
  <si>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</si>
  <si>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</si>
  <si>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</si>
  <si>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</si>
  <si>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</si>
  <si>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</si>
  <si>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</si>
  <si>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</si>
  <si>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</si>
  <si>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</si>
  <si>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</si>
  <si>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</si>
  <si>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</si>
  <si>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</si>
  <si>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</si>
  <si>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</si>
  <si>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</si>
  <si>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</si>
  <si>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</si>
  <si>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</si>
  <si>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</si>
  <si>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</si>
  <si>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</si>
  <si>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</si>
  <si>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</si>
  <si>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</si>
  <si>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</si>
  <si>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</si>
  <si>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</si>
  <si>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</si>
  <si>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</si>
  <si>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</si>
  <si>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</si>
  <si>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</si>
  <si>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</si>
  <si>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</si>
  <si>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</si>
  <si>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</si>
  <si>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</si>
  <si>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</si>
  <si>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</si>
  <si>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</si>
  <si>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</si>
  <si>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</si>
  <si>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</si>
  <si>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</si>
  <si>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</si>
  <si>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</si>
  <si>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</si>
  <si>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</si>
  <si>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</si>
  <si>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</si>
  <si>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</si>
  <si>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</si>
  <si>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</si>
  <si>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</si>
  <si>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</si>
  <si>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</si>
  <si>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</si>
  <si>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</si>
  <si>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</si>
  <si>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</si>
  <si>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</si>
  <si>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</si>
  <si>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</si>
  <si>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</si>
  <si>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</si>
  <si>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</si>
  <si>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</si>
  <si>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</si>
  <si>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</si>
  <si>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</si>
  <si>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</si>
  <si>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</si>
  <si>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</si>
  <si>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</si>
  <si>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</si>
  <si>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</si>
  <si>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</si>
  <si>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</si>
  <si>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</si>
  <si>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</si>
  <si>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</si>
  <si>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</si>
  <si>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</si>
  <si>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</si>
  <si>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</si>
  <si>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</si>
  <si>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</si>
  <si>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</si>
  <si>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</si>
  <si>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</si>
  <si>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</si>
  <si>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</si>
  <si>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</si>
  <si>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</si>
  <si>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</si>
  <si>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</si>
  <si>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</si>
  <si>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</si>
  <si>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</si>
  <si>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</si>
  <si>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</si>
  <si>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</si>
  <si>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</si>
  <si>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</si>
  <si>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</si>
  <si>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</si>
  <si>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</si>
  <si>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</si>
  <si>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</si>
  <si>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</si>
  <si>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</si>
  <si>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</si>
  <si>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</si>
  <si>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</si>
  <si>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</si>
  <si>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</si>
  <si>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</si>
  <si>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</si>
  <si>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</si>
  <si>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</si>
  <si>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</si>
  <si>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</si>
  <si>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</si>
  <si>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</si>
  <si>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</si>
  <si>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</si>
  <si>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</si>
  <si>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</si>
  <si>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</si>
  <si>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</si>
  <si>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</si>
  <si>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</si>
  <si>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</si>
  <si>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</si>
  <si>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</si>
  <si>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</si>
  <si>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</si>
  <si>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</si>
  <si>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</si>
  <si>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</si>
  <si>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</si>
  <si>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</si>
  <si>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</si>
  <si>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</si>
  <si>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</si>
  <si>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</si>
  <si>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</si>
  <si>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</si>
  <si>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</si>
  <si>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</si>
  <si>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</si>
  <si>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</si>
  <si>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</si>
  <si>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</si>
  <si>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</si>
  <si>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</si>
  <si>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</si>
  <si>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</si>
  <si>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</si>
  <si>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</si>
  <si>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</si>
  <si>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</si>
  <si>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</si>
  <si>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</si>
  <si>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</si>
  <si>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</si>
  <si>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</si>
  <si>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</si>
  <si>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</si>
  <si>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</si>
  <si>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</si>
  <si>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</si>
  <si>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</si>
  <si>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</si>
  <si>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</si>
  <si>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</si>
  <si>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</si>
  <si>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</si>
  <si>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</si>
  <si>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</si>
  <si>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</si>
  <si>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</si>
  <si>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</si>
  <si>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</si>
  <si>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</si>
  <si>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</si>
  <si>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</si>
  <si>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</si>
  <si>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</si>
  <si>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</si>
  <si>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</si>
  <si>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</si>
  <si>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</si>
  <si>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</si>
  <si>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</si>
  <si>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</si>
  <si>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</si>
  <si>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</si>
  <si>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</si>
  <si>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</si>
  <si>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</si>
  <si>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</si>
  <si>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</si>
  <si>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</si>
  <si>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</si>
  <si>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</si>
  <si>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</si>
  <si>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</si>
  <si>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</si>
  <si>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</si>
  <si>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</si>
  <si>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</si>
  <si>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</si>
  <si>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</si>
  <si>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</si>
  <si>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</si>
  <si>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</si>
  <si>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</si>
  <si>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</si>
  <si>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</si>
  <si>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</si>
  <si>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</si>
  <si>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</si>
  <si>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</si>
  <si>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</si>
  <si>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</si>
  <si>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</si>
  <si>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</si>
  <si>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</si>
  <si>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</si>
  <si>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</si>
  <si>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</si>
  <si>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</si>
  <si>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</si>
  <si>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</si>
  <si>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</si>
  <si>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</si>
  <si>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</si>
  <si>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</si>
  <si>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</si>
  <si>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</si>
  <si>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</si>
  <si>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</si>
  <si>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</si>
  <si>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</si>
  <si>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</si>
  <si>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</si>
  <si>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</si>
  <si>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</si>
  <si>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</si>
  <si>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</si>
  <si>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</si>
  <si>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</si>
  <si>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</si>
  <si>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</si>
  <si>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</si>
  <si>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</si>
  <si>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</si>
  <si>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</si>
  <si>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</si>
  <si>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</si>
  <si>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</si>
  <si>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</si>
  <si>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</si>
  <si>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</si>
  <si>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</si>
  <si>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</si>
  <si>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</si>
  <si>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</si>
  <si>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</si>
  <si>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</si>
  <si>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</si>
  <si>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</si>
  <si>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</si>
  <si>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</si>
  <si>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</si>
  <si>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</si>
  <si>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</si>
  <si>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</si>
  <si>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</si>
  <si>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</si>
  <si>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</si>
  <si>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</si>
  <si>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</si>
  <si>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</si>
  <si>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</si>
  <si>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</si>
  <si>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</si>
  <si>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</si>
  <si>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</si>
  <si>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</si>
  <si>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</si>
  <si>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</si>
  <si>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</si>
  <si>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</si>
  <si>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</si>
  <si>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</si>
  <si>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</si>
  <si>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</si>
  <si>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</si>
  <si>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</si>
  <si>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</si>
  <si>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</si>
  <si>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</si>
  <si>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</si>
  <si>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</si>
  <si>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</si>
  <si>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</si>
  <si>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</si>
  <si>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</si>
  <si>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</si>
  <si>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</si>
  <si>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</si>
  <si>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</si>
  <si>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</si>
  <si>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</si>
  <si>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</si>
  <si>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</si>
  <si>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</si>
  <si>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</si>
  <si>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</si>
  <si>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</si>
  <si>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</si>
  <si>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</si>
  <si>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</si>
  <si>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</si>
  <si>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</si>
  <si>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</si>
  <si>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</si>
  <si>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</si>
  <si>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</si>
  <si>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</si>
  <si>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</si>
  <si>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</si>
  <si>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</si>
  <si>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</si>
  <si>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</si>
  <si>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</si>
  <si>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</si>
  <si>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</si>
  <si>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</si>
  <si>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</si>
  <si>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</si>
  <si>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</si>
  <si>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</si>
  <si>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</si>
  <si>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</si>
  <si>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</si>
  <si>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</si>
  <si>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</si>
  <si>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</si>
  <si>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</si>
  <si>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</si>
  <si>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</si>
  <si>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</si>
  <si>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</si>
  <si>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</si>
  <si>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</si>
  <si>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</si>
  <si>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</si>
  <si>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</si>
  <si>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</si>
  <si>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</si>
  <si>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</si>
  <si>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</si>
  <si>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</si>
  <si>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</si>
  <si>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</si>
  <si>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</si>
  <si>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</si>
  <si>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</si>
  <si>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</si>
  <si>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</si>
  <si>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</si>
  <si>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</si>
  <si>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</si>
  <si>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</si>
  <si>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</si>
  <si>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</si>
  <si>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</si>
  <si>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</si>
  <si>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</si>
  <si>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</si>
  <si>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</si>
  <si>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</si>
  <si>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</si>
  <si>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</si>
  <si>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</si>
  <si>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</si>
  <si>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</si>
  <si>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</si>
  <si>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</si>
  <si>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</si>
  <si>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</si>
  <si>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</si>
  <si>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</si>
  <si>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</si>
  <si>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</si>
  <si>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</si>
  <si>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</si>
  <si>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</si>
  <si>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</si>
  <si>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</si>
  <si>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</si>
  <si>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</si>
  <si>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</si>
  <si>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</si>
  <si>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</si>
  <si>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</si>
  <si>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</si>
  <si>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</si>
  <si>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</si>
  <si>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</si>
  <si>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</si>
  <si>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</si>
  <si>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</si>
  <si>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</si>
  <si>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</si>
  <si>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</si>
  <si>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</si>
  <si>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</si>
  <si>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</si>
  <si>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</si>
  <si>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</si>
  <si>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</si>
  <si>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</si>
  <si>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</si>
  <si>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</si>
  <si>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</si>
  <si>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</si>
  <si>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</si>
  <si>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</si>
  <si>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</si>
  <si>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</si>
  <si>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</si>
  <si>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</si>
  <si>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</si>
  <si>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</si>
  <si>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</si>
  <si>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</si>
  <si>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</si>
  <si>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</si>
  <si>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</si>
  <si>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</si>
  <si>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</si>
  <si>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</si>
  <si>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</si>
  <si>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</si>
  <si>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</si>
  <si>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</si>
  <si>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</si>
  <si>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</si>
  <si>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</si>
  <si>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</si>
  <si>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</si>
  <si>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</si>
  <si>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</si>
  <si>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</si>
  <si>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</si>
  <si>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</si>
  <si>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</si>
  <si>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</si>
  <si>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</si>
  <si>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</si>
  <si>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</si>
  <si>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</si>
  <si>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</si>
  <si>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</si>
  <si>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</si>
  <si>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</si>
  <si>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</si>
  <si>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</si>
  <si>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</si>
  <si>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</si>
  <si>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</si>
  <si>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</si>
  <si>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</si>
  <si>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</si>
  <si>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</si>
  <si>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</si>
  <si>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</si>
  <si>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</si>
  <si>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</si>
  <si>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</si>
  <si>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</si>
  <si>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</si>
  <si>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</si>
  <si>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</si>
  <si>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</si>
  <si>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</si>
  <si>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</si>
  <si>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</si>
  <si>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</si>
  <si>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</si>
  <si>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</si>
  <si>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</si>
  <si>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</si>
  <si>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</si>
  <si>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</si>
  <si>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</si>
  <si>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</si>
  <si>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</si>
  <si>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</si>
  <si>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</si>
  <si>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</si>
  <si>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</si>
  <si>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</si>
  <si>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</si>
  <si>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</si>
  <si>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</si>
  <si>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</si>
  <si>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</si>
  <si>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</si>
  <si>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</si>
  <si>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</si>
  <si>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</si>
  <si>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</si>
  <si>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</si>
  <si>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</si>
  <si>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</si>
  <si>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</si>
  <si>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</si>
  <si>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</si>
  <si>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</si>
  <si>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</si>
  <si>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</si>
  <si>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</si>
  <si>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</si>
  <si>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</si>
  <si>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</si>
  <si>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</si>
  <si>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</si>
  <si>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</si>
  <si>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</si>
  <si>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</si>
  <si>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</si>
  <si>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</si>
  <si>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</si>
  <si>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</si>
  <si>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</si>
  <si>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</si>
  <si>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</si>
  <si>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</si>
  <si>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</si>
  <si>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</si>
  <si>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</si>
  <si>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</si>
  <si>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</si>
  <si>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</si>
  <si>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</si>
  <si>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</si>
  <si>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</si>
  <si>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</si>
  <si>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</si>
  <si>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</si>
  <si>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</si>
  <si>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</si>
  <si>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</si>
  <si>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</si>
  <si>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</si>
  <si>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</si>
  <si>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</si>
  <si>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</si>
  <si>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</si>
  <si>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</si>
  <si>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</si>
  <si>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</si>
  <si>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</si>
  <si>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</si>
  <si>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</si>
  <si>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</si>
  <si>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</si>
  <si>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</si>
  <si>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</si>
  <si>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</si>
  <si>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</si>
  <si>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</si>
  <si>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</si>
  <si>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</si>
  <si>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</si>
  <si>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</si>
  <si>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</si>
  <si>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</si>
  <si>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</si>
  <si>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</si>
  <si>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</si>
  <si>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</si>
  <si>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</si>
  <si>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</si>
  <si>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</si>
  <si>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</si>
  <si>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</si>
  <si>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</si>
  <si>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</si>
  <si>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</si>
  <si>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</si>
  <si>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</si>
  <si>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</si>
  <si>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</si>
  <si>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</si>
  <si>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</si>
  <si>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</si>
  <si>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</si>
  <si>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</si>
  <si>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</si>
  <si>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</si>
  <si>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</si>
  <si>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</si>
  <si>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</si>
  <si>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</si>
  <si>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</si>
  <si>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</si>
  <si>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</si>
  <si>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</si>
  <si>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</si>
  <si>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</si>
  <si>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</si>
  <si>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</si>
  <si>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</si>
  <si>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</si>
  <si>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</si>
  <si>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</si>
  <si>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</si>
  <si>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</si>
  <si>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</si>
  <si>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</si>
  <si>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</si>
  <si>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</si>
  <si>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</si>
  <si>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</si>
  <si>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</si>
  <si>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</si>
  <si>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</si>
  <si>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</si>
  <si>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</si>
  <si>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</si>
  <si>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</si>
  <si>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</si>
  <si>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</si>
  <si>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</si>
  <si>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</si>
  <si>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</si>
  <si>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</si>
  <si>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</si>
  <si>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</si>
  <si>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</si>
  <si>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</si>
  <si>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</si>
  <si>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</si>
  <si>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</si>
  <si>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</si>
  <si>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</si>
  <si>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</si>
  <si>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</si>
  <si>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</si>
  <si>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</si>
  <si>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</si>
  <si>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</si>
  <si>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</si>
  <si>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</si>
  <si>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</si>
  <si>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</si>
  <si>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</si>
  <si>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</si>
  <si>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</si>
  <si>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</si>
  <si>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</si>
  <si>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</si>
  <si>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</si>
  <si>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</si>
  <si>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</si>
  <si>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</si>
  <si>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</si>
  <si>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</si>
  <si>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</si>
  <si>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</si>
  <si>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</si>
  <si>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</si>
  <si>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</si>
  <si>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</si>
  <si>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</si>
  <si>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</si>
  <si>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</si>
  <si>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</si>
  <si>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</si>
  <si>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</si>
  <si>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</si>
  <si>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</si>
  <si>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</si>
  <si>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</si>
  <si>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</si>
  <si>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</si>
  <si>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</si>
  <si>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</si>
  <si>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</si>
  <si>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</si>
  <si>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</si>
  <si>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</si>
  <si>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</si>
  <si>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</si>
  <si>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</si>
  <si>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</si>
  <si>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</si>
  <si>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</si>
  <si>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</si>
  <si>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</si>
  <si>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</si>
  <si>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</si>
  <si>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</si>
  <si>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</si>
  <si>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</si>
  <si>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</si>
  <si>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</si>
  <si>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</si>
  <si>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</si>
  <si>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</si>
  <si>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</si>
  <si>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</si>
  <si>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</si>
  <si>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</si>
  <si>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</si>
  <si>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</si>
  <si>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</si>
  <si>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</si>
  <si>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</si>
  <si>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</si>
  <si>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</si>
  <si>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</si>
  <si>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</si>
  <si>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</si>
  <si>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</si>
  <si>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</si>
  <si>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</si>
  <si>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</si>
  <si>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</si>
  <si>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</si>
  <si>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</si>
  <si>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</si>
  <si>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</si>
  <si>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</si>
  <si>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</si>
  <si>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</si>
  <si>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</si>
  <si>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</si>
  <si>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</si>
  <si>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</si>
  <si>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</si>
  <si>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</si>
  <si>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</si>
  <si>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</si>
  <si>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</si>
  <si>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</si>
  <si>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</si>
  <si>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</si>
  <si>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</si>
  <si>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</si>
  <si>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</si>
  <si>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</si>
  <si>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</si>
  <si>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</si>
  <si>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</si>
  <si>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</si>
  <si>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</si>
  <si>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</si>
  <si>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</si>
  <si>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</si>
  <si>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</si>
  <si>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</si>
  <si>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</si>
  <si>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</si>
  <si>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</si>
  <si>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</si>
  <si>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</si>
  <si>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</si>
  <si>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</si>
  <si>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</si>
  <si>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</si>
  <si>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</si>
  <si>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</si>
  <si>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</si>
  <si>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</si>
  <si>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</si>
  <si>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</si>
  <si>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</si>
  <si>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</si>
  <si>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</si>
  <si>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</si>
  <si>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</si>
  <si>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</si>
  <si>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</si>
  <si>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</si>
  <si>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</si>
  <si>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</si>
  <si>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</si>
  <si>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</si>
  <si>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</si>
  <si>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</si>
  <si>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</si>
  <si>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</si>
  <si>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</si>
  <si>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</si>
  <si>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</si>
  <si>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</si>
  <si>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</si>
  <si>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</si>
  <si>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</si>
  <si>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</si>
  <si>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</si>
  <si>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</si>
  <si>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</si>
  <si>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</si>
  <si>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</si>
  <si>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</si>
  <si>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</si>
  <si>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</si>
  <si>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</si>
  <si>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</si>
  <si>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</si>
  <si>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</si>
  <si>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</si>
  <si>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</si>
  <si>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</si>
  <si>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</si>
  <si>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</si>
  <si>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</si>
  <si>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</si>
  <si>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</si>
  <si>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</si>
  <si>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</si>
  <si>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</si>
  <si>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</si>
  <si>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</si>
  <si>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</si>
  <si>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</si>
  <si>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</si>
  <si>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</si>
  <si>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</si>
  <si>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</si>
  <si>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</si>
  <si>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</si>
  <si>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</si>
  <si>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</si>
  <si>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</si>
  <si>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</si>
  <si>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</si>
  <si>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</si>
  <si>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</si>
  <si>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</si>
  <si>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</si>
  <si>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</si>
  <si>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</si>
  <si>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</si>
  <si>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</si>
  <si>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</si>
  <si>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</si>
  <si>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</si>
  <si>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</si>
  <si>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</si>
  <si>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</si>
  <si>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</si>
  <si>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</si>
  <si>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</si>
  <si>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</si>
  <si>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</si>
  <si>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</si>
  <si>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</si>
  <si>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</si>
  <si>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</si>
  <si>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</si>
  <si>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</si>
  <si>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</si>
  <si>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</si>
  <si>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</si>
  <si>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</si>
  <si>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</si>
  <si>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</si>
  <si>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</si>
  <si>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</si>
  <si>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</si>
  <si>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</si>
  <si>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</si>
  <si>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</si>
  <si>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</si>
  <si>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</si>
  <si>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</si>
  <si>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</si>
  <si>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</si>
  <si>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</si>
  <si>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</si>
  <si>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</si>
  <si>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</si>
  <si>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</si>
  <si>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</si>
  <si>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</si>
  <si>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</si>
  <si>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</si>
  <si>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</si>
  <si>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</si>
  <si>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</si>
  <si>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</si>
  <si>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</si>
  <si>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</si>
  <si>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</si>
  <si>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</si>
  <si>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</si>
  <si>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</si>
  <si>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</si>
  <si>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</si>
  <si>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</si>
  <si>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</si>
  <si>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</si>
  <si>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</si>
  <si>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</si>
  <si>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</si>
  <si>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</si>
  <si>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</si>
  <si>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</si>
  <si>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</si>
  <si>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</si>
  <si>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</si>
  <si>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</si>
  <si>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</si>
  <si>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</si>
  <si>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</si>
  <si>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</si>
  <si>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</si>
  <si>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</si>
  <si>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</si>
  <si>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</si>
  <si>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</si>
  <si>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</si>
  <si>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</si>
  <si>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</si>
  <si>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</si>
  <si>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</si>
  <si>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</si>
  <si>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</si>
  <si>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</si>
  <si>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</si>
  <si>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</si>
  <si>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</si>
  <si>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</si>
  <si>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</si>
  <si>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</si>
  <si>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</si>
  <si>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</si>
  <si>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</si>
  <si>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</si>
  <si>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</si>
  <si>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</si>
  <si>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</si>
  <si>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</si>
  <si>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</si>
  <si>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</si>
  <si>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</si>
  <si>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</si>
  <si>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</si>
  <si>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</si>
  <si>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</si>
  <si>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</si>
  <si>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</si>
  <si>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</si>
  <si>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</si>
  <si>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</si>
  <si>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</si>
  <si>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</si>
  <si>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</si>
  <si>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</si>
  <si>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</si>
  <si>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</si>
  <si>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</si>
  <si>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</si>
  <si>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</si>
  <si>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</si>
  <si>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</si>
  <si>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</si>
  <si>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</si>
  <si>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</si>
  <si>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</si>
  <si>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</si>
  <si>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</si>
  <si>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</si>
  <si>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</si>
  <si>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</si>
  <si>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</si>
  <si>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</si>
  <si>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</si>
  <si>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</si>
  <si>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</si>
  <si>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</si>
  <si>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</si>
  <si>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</si>
  <si>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</si>
  <si>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</si>
  <si>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</si>
  <si>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</si>
  <si>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</si>
  <si>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</si>
  <si>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</si>
  <si>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</si>
  <si>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</si>
  <si>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</si>
  <si>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</si>
  <si>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</si>
  <si>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</si>
  <si>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</si>
  <si>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</si>
  <si>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</si>
  <si>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</si>
  <si>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</si>
  <si>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</si>
  <si>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</si>
  <si>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</si>
  <si>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</si>
  <si>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</si>
  <si>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</si>
  <si>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</si>
  <si>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</si>
  <si>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</si>
  <si>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</si>
  <si>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</si>
  <si>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</si>
  <si>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</si>
  <si>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</si>
  <si>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</si>
  <si>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</si>
  <si>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</si>
  <si>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</si>
  <si>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</si>
  <si>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</si>
  <si>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</si>
  <si>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</si>
  <si>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</si>
  <si>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</si>
  <si>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</si>
  <si>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</si>
  <si>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</si>
  <si>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</si>
  <si>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</si>
  <si>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</si>
  <si>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</si>
  <si>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</si>
  <si>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</si>
  <si>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</si>
  <si>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</si>
  <si>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</si>
  <si>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</si>
  <si>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</si>
  <si>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</si>
  <si>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</si>
  <si>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</si>
  <si>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</si>
  <si>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</si>
  <si>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</si>
  <si>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</si>
  <si>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</si>
  <si>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</si>
  <si>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</si>
  <si>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</si>
  <si>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</si>
  <si>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</si>
  <si>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</si>
  <si>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</si>
  <si>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</si>
  <si>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</si>
  <si>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</si>
  <si>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</si>
  <si>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</si>
  <si>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</si>
  <si>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</si>
  <si>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</si>
  <si>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</si>
  <si>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</si>
  <si>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</si>
  <si>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</si>
  <si>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</si>
  <si>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</si>
  <si>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</si>
  <si>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</si>
  <si>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</si>
  <si>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</si>
  <si>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</si>
  <si>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</si>
  <si>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</si>
  <si>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</si>
  <si>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</si>
  <si>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</si>
  <si>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</si>
  <si>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</si>
  <si>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</si>
  <si>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</si>
  <si>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</si>
  <si>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</si>
  <si>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</si>
  <si>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</si>
  <si>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</si>
  <si>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</si>
  <si>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</si>
  <si>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</si>
  <si>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</si>
  <si>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</si>
  <si>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</si>
  <si>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</si>
  <si>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</si>
  <si>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</si>
  <si>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</si>
  <si>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</si>
  <si>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</si>
  <si>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</si>
  <si>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</si>
  <si>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</si>
  <si>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</si>
  <si>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</si>
  <si>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</si>
  <si>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</si>
  <si>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</si>
  <si>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</si>
  <si>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</si>
  <si>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</si>
  <si>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</si>
  <si>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</si>
  <si>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</si>
  <si>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</si>
  <si>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</si>
  <si>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</si>
  <si>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</si>
  <si>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</si>
  <si>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</si>
  <si>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</si>
  <si>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</si>
  <si>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</si>
  <si>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</si>
  <si>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</si>
  <si>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</si>
  <si>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</si>
  <si>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</si>
  <si>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</si>
  <si>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</si>
  <si>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</si>
  <si>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</si>
  <si>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</si>
  <si>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</si>
  <si>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</si>
  <si>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</si>
  <si>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</si>
  <si>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</si>
  <si>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</si>
  <si>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</si>
  <si>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</si>
  <si>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</si>
  <si>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</si>
  <si>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</si>
  <si>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</si>
  <si>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</si>
  <si>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</si>
  <si>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</si>
  <si>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</si>
  <si>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</si>
  <si>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</si>
  <si>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</si>
  <si>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</si>
  <si>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</si>
  <si>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</si>
  <si>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</si>
  <si>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</si>
  <si>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</si>
  <si>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</si>
  <si>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</si>
  <si>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</si>
  <si>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</si>
  <si>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</si>
  <si>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</si>
  <si>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</si>
  <si>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</si>
  <si>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</si>
  <si>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</si>
  <si>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</si>
  <si>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</si>
  <si>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</si>
  <si>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</si>
  <si>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</si>
  <si>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</si>
  <si>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</si>
  <si>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</si>
  <si>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</si>
  <si>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</si>
  <si>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</si>
  <si>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</si>
  <si>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</si>
  <si>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</si>
  <si>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</si>
  <si>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</si>
  <si>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</si>
  <si>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</si>
  <si>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</si>
  <si>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</si>
  <si>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</si>
  <si>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</si>
  <si>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</si>
  <si>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</si>
  <si>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</si>
  <si>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</si>
  <si>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</si>
  <si>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</si>
  <si>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</si>
  <si>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</si>
  <si>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</si>
  <si>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</si>
  <si>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</si>
  <si>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</si>
  <si>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</si>
  <si>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</si>
  <si>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</si>
  <si>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</si>
  <si>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</si>
  <si>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</si>
  <si>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</si>
  <si>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</si>
  <si>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</si>
  <si>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</si>
  <si>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</si>
  <si>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</si>
  <si>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</si>
  <si>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</si>
  <si>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</si>
  <si>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</si>
  <si>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</si>
  <si>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</si>
  <si>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</si>
  <si>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</si>
  <si>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</si>
  <si>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</si>
  <si>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</si>
  <si>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</si>
  <si>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</si>
  <si>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</si>
  <si>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</si>
  <si>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</si>
  <si>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</si>
  <si>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</si>
  <si>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</si>
  <si>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</si>
  <si>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</si>
  <si>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</si>
  <si>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</si>
  <si>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</si>
  <si>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</si>
  <si>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</si>
  <si>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</si>
  <si>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</si>
  <si>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</si>
  <si>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</si>
  <si>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</si>
  <si>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</si>
  <si>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</si>
  <si>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</si>
  <si>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</si>
  <si>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</si>
  <si>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</si>
  <si>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</si>
  <si>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</si>
  <si>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</si>
  <si>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</si>
  <si>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</si>
  <si>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</si>
  <si>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</si>
  <si>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</si>
  <si>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</si>
  <si>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</si>
  <si>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</si>
  <si>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</si>
  <si>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</si>
  <si>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</si>
  <si>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</si>
  <si>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</si>
  <si>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</si>
  <si>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</si>
  <si>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</si>
  <si>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</si>
  <si>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</si>
  <si>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</si>
  <si>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</si>
  <si>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</si>
  <si>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</si>
  <si>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</si>
  <si>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</si>
  <si>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</si>
  <si>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</si>
  <si>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</si>
  <si>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</si>
  <si>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</si>
  <si>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</si>
  <si>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</si>
  <si>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</si>
  <si>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</si>
  <si>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</si>
  <si>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</si>
  <si>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</si>
  <si>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</si>
  <si>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</si>
  <si>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</si>
  <si>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</si>
  <si>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</si>
  <si>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</si>
  <si>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</si>
  <si>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</si>
  <si>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</si>
  <si>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</si>
  <si>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</si>
  <si>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</si>
  <si>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</si>
  <si>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</si>
  <si>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</si>
  <si>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</si>
  <si>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</si>
  <si>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</si>
  <si>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</si>
  <si>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</si>
  <si>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</si>
  <si>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</si>
  <si>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</si>
  <si>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</si>
  <si>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</si>
  <si>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</si>
  <si>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</si>
  <si>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</si>
  <si>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</si>
  <si>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</si>
  <si>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</si>
  <si>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</si>
  <si>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</si>
  <si>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</si>
  <si>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</si>
  <si>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</si>
  <si>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</si>
  <si>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</si>
  <si>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</si>
  <si>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</si>
  <si>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</si>
  <si>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</si>
  <si>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</si>
  <si>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</si>
  <si>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</si>
  <si>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</si>
  <si>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</si>
  <si>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</si>
  <si>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</si>
  <si>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</si>
  <si>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</si>
  <si>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</si>
  <si>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</si>
  <si>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</si>
  <si>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</si>
  <si>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</si>
  <si>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</si>
  <si>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</si>
  <si>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</si>
  <si>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</si>
  <si>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</si>
  <si>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</si>
  <si>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</si>
  <si>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</si>
  <si>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</si>
  <si>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</si>
  <si>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</si>
  <si>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</si>
  <si>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</si>
  <si>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</si>
  <si>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</si>
  <si>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</si>
  <si>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</si>
  <si>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</si>
  <si>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</si>
  <si>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</si>
  <si>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</si>
  <si>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</si>
  <si>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</si>
  <si>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</si>
  <si>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</si>
  <si>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</si>
  <si>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</si>
  <si>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</si>
  <si>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</si>
  <si>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</si>
  <si>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</si>
  <si>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</si>
  <si>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</si>
  <si>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</si>
  <si>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</si>
  <si>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</si>
  <si>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</si>
  <si>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</si>
  <si>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</si>
  <si>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</si>
  <si>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</si>
  <si>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</si>
  <si>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</si>
  <si>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</si>
  <si>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</si>
  <si>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</si>
  <si>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</si>
  <si>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</si>
  <si>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</si>
  <si>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</si>
  <si>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</si>
  <si>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</si>
  <si>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</si>
  <si>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</si>
  <si>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</si>
  <si>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</si>
  <si>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</si>
  <si>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</si>
  <si>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</si>
  <si>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</si>
  <si>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</si>
  <si>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</si>
  <si>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</si>
  <si>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</si>
  <si>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</si>
  <si>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</si>
  <si>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</si>
  <si>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</si>
  <si>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</si>
  <si>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</si>
  <si>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</si>
  <si>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</si>
  <si>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</si>
  <si>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</si>
  <si>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</si>
  <si>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</si>
  <si>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</si>
  <si>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</si>
  <si>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</si>
  <si>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</si>
  <si>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</si>
  <si>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</si>
  <si>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</si>
  <si>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</si>
  <si>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</si>
  <si>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</si>
  <si>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</si>
  <si>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</si>
  <si>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</si>
  <si>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</si>
  <si>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</si>
  <si>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</si>
  <si>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</si>
  <si>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</si>
  <si>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</si>
  <si>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</si>
  <si>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</si>
  <si>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</si>
  <si>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</si>
  <si>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</si>
  <si>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</si>
  <si>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</si>
  <si>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</si>
  <si>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</si>
  <si>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</si>
  <si>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</si>
  <si>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</si>
  <si>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</si>
  <si>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</si>
  <si>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</si>
  <si>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</si>
  <si>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</si>
  <si>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</si>
  <si>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</si>
  <si>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</si>
  <si>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</si>
  <si>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</si>
  <si>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</si>
  <si>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</si>
  <si>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</si>
  <si>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</si>
  <si>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</si>
  <si>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</si>
  <si>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</si>
  <si>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</si>
  <si>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</si>
  <si>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</si>
  <si>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</si>
  <si>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</si>
  <si>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</si>
  <si>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</si>
  <si>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</si>
  <si>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</si>
  <si>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</si>
  <si>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</si>
  <si>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</si>
  <si>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</si>
  <si>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</si>
  <si>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</si>
  <si>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</si>
  <si>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</si>
  <si>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</si>
  <si>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</si>
  <si>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</si>
  <si>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</si>
  <si>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</si>
  <si>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</si>
  <si>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</si>
  <si>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</si>
  <si>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</si>
  <si>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</si>
  <si>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</si>
  <si>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</si>
  <si>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</si>
  <si>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</si>
  <si>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</si>
  <si>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</si>
  <si>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</si>
  <si>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</si>
  <si>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</si>
  <si>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</si>
  <si>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</si>
  <si>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</si>
  <si>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</si>
  <si>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</si>
  <si>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</si>
  <si>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</si>
  <si>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</si>
  <si>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</si>
  <si>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</si>
  <si>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</si>
  <si>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</si>
  <si>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</si>
  <si>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</si>
  <si>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</si>
  <si>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</si>
  <si>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</si>
  <si>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</si>
  <si>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</si>
  <si>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</si>
  <si>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</si>
  <si>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</si>
  <si>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</si>
  <si>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</si>
  <si>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</si>
  <si>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</si>
  <si>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</si>
  <si>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</si>
  <si>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</si>
  <si>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</si>
  <si>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</si>
  <si>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</si>
  <si>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</si>
  <si>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</si>
  <si>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</si>
  <si>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</si>
  <si>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</si>
  <si>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</si>
  <si>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</si>
  <si>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</si>
  <si>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</si>
  <si>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</si>
  <si>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</si>
  <si>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</si>
  <si>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</si>
  <si>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</si>
  <si>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</si>
  <si>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</si>
  <si>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</si>
  <si>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</si>
  <si>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</si>
  <si>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</si>
  <si>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</si>
  <si>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</si>
  <si>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</si>
  <si>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</si>
  <si>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</si>
  <si>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</si>
  <si>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</si>
  <si>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</si>
  <si>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</si>
  <si>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</si>
  <si>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</si>
  <si>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</si>
  <si>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</si>
  <si>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</si>
  <si>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</si>
  <si>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</si>
  <si>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</si>
  <si>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</si>
  <si>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</si>
  <si>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</si>
  <si>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</si>
  <si>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</si>
  <si>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</si>
  <si>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</si>
  <si>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</si>
  <si>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</si>
  <si>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</si>
  <si>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</si>
  <si>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</si>
  <si>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</si>
  <si>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</si>
  <si>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</si>
  <si>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</si>
  <si>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</si>
  <si>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</si>
  <si>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</si>
  <si>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</si>
  <si>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</si>
  <si>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</si>
  <si>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</si>
  <si>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</si>
  <si>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</si>
  <si>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</si>
  <si>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</si>
  <si>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</si>
  <si>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</si>
  <si>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</si>
  <si>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</si>
  <si>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</si>
  <si>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</si>
  <si>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</si>
  <si>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</si>
  <si>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</si>
  <si>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</si>
  <si>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</si>
  <si>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</si>
  <si>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</si>
  <si>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</si>
  <si>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</si>
  <si>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</si>
  <si>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</si>
  <si>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</si>
  <si>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</si>
  <si>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</si>
  <si>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</si>
  <si>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</si>
  <si>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</si>
  <si>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</si>
  <si>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</si>
  <si>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</si>
  <si>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</si>
  <si>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</si>
  <si>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</si>
  <si>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</si>
  <si>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</si>
  <si>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</si>
  <si>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</si>
  <si>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</si>
  <si>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</si>
  <si>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</si>
  <si>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</si>
  <si>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</si>
  <si>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</si>
  <si>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</si>
  <si>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</si>
  <si>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</si>
  <si>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</si>
  <si>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</si>
  <si>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</si>
  <si>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</si>
  <si>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</si>
  <si>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</si>
  <si>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</si>
  <si>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</si>
  <si>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</si>
  <si>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</si>
  <si>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</si>
  <si>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</si>
  <si>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</si>
  <si>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</si>
  <si>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</si>
  <si>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</si>
  <si>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</si>
  <si>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</si>
  <si>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</si>
  <si>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</si>
  <si>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</si>
  <si>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</si>
  <si>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</si>
  <si>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</si>
  <si>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</si>
  <si>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</si>
  <si>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</si>
  <si>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</si>
  <si>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</si>
  <si>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</si>
  <si>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</si>
  <si>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</si>
  <si>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</si>
  <si>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</si>
  <si>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</si>
  <si>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</si>
  <si>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</si>
  <si>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</si>
  <si>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</si>
  <si>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</si>
  <si>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</si>
  <si>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</si>
  <si>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</si>
  <si>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</si>
  <si>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</si>
  <si>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</si>
  <si>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</si>
  <si>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</si>
  <si>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</si>
  <si>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</si>
  <si>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</si>
  <si>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</si>
  <si>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</si>
  <si>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</si>
  <si>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</si>
  <si>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</si>
  <si>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</si>
  <si>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</si>
  <si>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</si>
  <si>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</si>
  <si>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</si>
  <si>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</si>
  <si>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</si>
  <si>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</si>
  <si>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</si>
  <si>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</si>
  <si>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</si>
  <si>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</si>
  <si>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</si>
  <si>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</si>
  <si>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</si>
  <si>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</si>
  <si>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</si>
  <si>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</si>
  <si>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</si>
  <si>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</si>
  <si>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</si>
  <si>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</si>
  <si>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</si>
  <si>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</si>
  <si>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</si>
  <si>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</si>
  <si>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</si>
  <si>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</si>
  <si>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</si>
  <si>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</si>
  <si>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</si>
  <si>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</si>
  <si>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</si>
  <si>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</si>
  <si>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</si>
  <si>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</si>
  <si>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</si>
  <si>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</si>
  <si>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</si>
  <si>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</si>
  <si>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</si>
  <si>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</si>
  <si>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</si>
  <si>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</si>
  <si>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</si>
  <si>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</si>
  <si>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</si>
  <si>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</si>
  <si>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</si>
  <si>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</si>
  <si>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</si>
  <si>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</si>
  <si>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</si>
  <si>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</si>
  <si>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</si>
  <si>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</si>
  <si>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</si>
  <si>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</si>
  <si>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</si>
  <si>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</si>
  <si>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</si>
  <si>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</si>
  <si>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</si>
  <si>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</si>
  <si>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</si>
  <si>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</si>
  <si>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</si>
  <si>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</si>
  <si>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</si>
  <si>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</si>
  <si>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</si>
  <si>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</si>
  <si>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</si>
  <si>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</si>
  <si>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</si>
  <si>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</si>
  <si>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</si>
  <si>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</si>
  <si>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</si>
  <si>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</si>
  <si>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</si>
  <si>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</si>
  <si>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</si>
  <si>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</si>
  <si>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</si>
  <si>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</si>
  <si>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</si>
  <si>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</si>
  <si>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</si>
  <si>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</si>
  <si>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</si>
  <si>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</si>
  <si>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</si>
  <si>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</si>
  <si>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</si>
  <si>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</si>
  <si>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</si>
  <si>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</si>
  <si>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</si>
  <si>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</si>
  <si>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</si>
  <si>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</si>
  <si>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</si>
  <si>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</si>
  <si>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</si>
  <si>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</si>
  <si>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</si>
  <si>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</si>
  <si>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</si>
  <si>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</si>
  <si>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</si>
  <si>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</si>
  <si>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</si>
  <si>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</si>
  <si>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</si>
  <si>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</si>
  <si>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</si>
  <si>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</si>
  <si>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</si>
  <si>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</si>
  <si>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</si>
  <si>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</si>
  <si>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</si>
  <si>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</si>
  <si>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</si>
  <si>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</si>
  <si>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</si>
  <si>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</si>
  <si>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</si>
  <si>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</si>
  <si>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</si>
  <si>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</si>
  <si>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</si>
  <si>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</si>
  <si>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</si>
  <si>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</si>
  <si>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</si>
  <si>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</si>
  <si>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</si>
  <si>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</si>
  <si>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</si>
  <si>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</si>
  <si>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</si>
  <si>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</si>
  <si>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</si>
  <si>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</si>
  <si>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</si>
  <si>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</si>
  <si>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</si>
  <si>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</si>
  <si>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</si>
  <si>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</si>
  <si>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</si>
  <si>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</si>
  <si>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</si>
  <si>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</si>
  <si>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</si>
  <si>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</si>
  <si>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</si>
  <si>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</si>
  <si>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</si>
  <si>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</si>
  <si>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</si>
  <si>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</si>
  <si>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</si>
  <si>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</si>
  <si>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</si>
  <si>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</si>
  <si>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</si>
  <si>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</si>
  <si>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</si>
  <si>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</si>
  <si>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</si>
  <si>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</si>
  <si>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</si>
  <si>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</si>
  <si>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</si>
  <si>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</si>
  <si>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</si>
  <si>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</si>
  <si>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</si>
  <si>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</si>
  <si>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</si>
  <si>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</si>
  <si>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</si>
  <si>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</si>
  <si>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</si>
  <si>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</si>
  <si>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</si>
  <si>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</si>
  <si>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</si>
  <si>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</si>
  <si>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</si>
  <si>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</si>
  <si>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</si>
  <si>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</si>
  <si>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</si>
  <si>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</si>
  <si>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</si>
  <si>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</si>
  <si>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</si>
  <si>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</si>
  <si>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</si>
  <si>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</si>
  <si>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</si>
  <si>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</si>
  <si>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</si>
  <si>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</si>
  <si>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</si>
  <si>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</si>
  <si>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</si>
  <si>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</si>
  <si>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</si>
  <si>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</si>
  <si>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</si>
  <si>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</si>
  <si>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</si>
  <si>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</si>
  <si>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</si>
  <si>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</si>
  <si>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</si>
  <si>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</si>
  <si>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</si>
  <si>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</si>
  <si>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</si>
  <si>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</si>
  <si>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</si>
  <si>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</si>
  <si>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</si>
  <si>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</si>
  <si>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</si>
  <si>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</si>
  <si>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</si>
  <si>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</si>
  <si>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</si>
  <si>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</si>
  <si>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</si>
  <si>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</si>
  <si>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</si>
  <si>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</si>
  <si>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</si>
  <si>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</si>
  <si>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</si>
  <si>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</si>
  <si>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</si>
  <si>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</si>
  <si>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</si>
  <si>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</si>
  <si>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</si>
  <si>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</si>
  <si>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</si>
  <si>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</si>
  <si>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</si>
  <si>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</si>
  <si>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</si>
  <si>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</si>
  <si>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</si>
  <si>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</si>
  <si>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</si>
  <si>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</si>
  <si>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</si>
  <si>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</si>
  <si>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</si>
  <si>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</si>
  <si>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</si>
  <si>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</si>
  <si>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</si>
  <si>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</si>
  <si>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</si>
  <si>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</si>
  <si>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</si>
  <si>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</si>
  <si>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</si>
  <si>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</si>
  <si>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</si>
  <si>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</si>
  <si>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</si>
  <si>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</si>
  <si>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</si>
  <si>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</si>
  <si>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</si>
  <si>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</si>
  <si>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</si>
  <si>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</si>
  <si>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</si>
  <si>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</si>
  <si>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</si>
  <si>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</si>
  <si>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</si>
  <si>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</si>
  <si>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</si>
  <si>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</si>
  <si>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</si>
  <si>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</si>
  <si>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</si>
  <si>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</si>
  <si>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</si>
  <si>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</si>
  <si>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</si>
  <si>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</si>
  <si>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</si>
  <si>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</si>
  <si>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</si>
  <si>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</si>
  <si>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</si>
  <si>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</si>
  <si>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</si>
  <si>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</si>
  <si>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</si>
  <si>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</si>
  <si>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</si>
  <si>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</si>
  <si>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</si>
  <si>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</si>
  <si>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</si>
  <si>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</si>
  <si>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</si>
  <si>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</si>
  <si>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</si>
  <si>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</si>
  <si>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</si>
  <si>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</si>
  <si>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</si>
  <si>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</si>
  <si>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</si>
  <si>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</si>
  <si>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</si>
  <si>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</si>
  <si>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</si>
  <si>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</si>
  <si>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</si>
  <si>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</si>
  <si>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</si>
  <si>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</si>
  <si>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</si>
  <si>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</si>
  <si>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</si>
  <si>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</si>
  <si>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</si>
  <si>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</si>
  <si>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</si>
  <si>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</si>
  <si>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</si>
  <si>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</si>
  <si>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</si>
  <si>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</si>
  <si>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</si>
  <si>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</si>
  <si>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</si>
  <si>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</si>
  <si>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</si>
  <si>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</si>
  <si>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</si>
  <si>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</si>
  <si>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</si>
  <si>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</si>
  <si>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</si>
  <si>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</si>
  <si>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</si>
  <si>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</si>
  <si>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</si>
  <si>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</si>
  <si>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</si>
  <si>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</si>
  <si>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</si>
  <si>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</si>
  <si>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</si>
  <si>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</si>
  <si>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</si>
  <si>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</si>
  <si>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</si>
  <si>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</si>
  <si>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</si>
  <si>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</si>
  <si>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</si>
  <si>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</si>
  <si>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</si>
  <si>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</si>
  <si>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</si>
  <si>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</si>
  <si>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</si>
  <si>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</si>
  <si>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</si>
  <si>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</si>
  <si>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</si>
  <si>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</si>
  <si>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</si>
  <si>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</si>
  <si>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</si>
  <si>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</si>
  <si>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</si>
  <si>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</si>
  <si>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</si>
  <si>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</si>
  <si>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</si>
  <si>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</si>
  <si>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</si>
  <si>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</si>
  <si>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</si>
  <si>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</si>
  <si>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</si>
  <si>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</si>
  <si>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</si>
  <si>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</si>
  <si>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</si>
  <si>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</si>
  <si>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</si>
  <si>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</si>
  <si>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</si>
  <si>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</si>
  <si>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</si>
  <si>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</si>
  <si>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</si>
  <si>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</si>
  <si>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</si>
  <si>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</si>
  <si>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</si>
  <si>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</si>
  <si>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</si>
  <si>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</si>
  <si>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</si>
  <si>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</si>
  <si>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</si>
  <si>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</si>
  <si>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</si>
  <si>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</si>
  <si>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</si>
  <si>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</si>
  <si>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</si>
  <si>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</si>
  <si>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</si>
  <si>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</si>
  <si>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</si>
  <si>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</si>
  <si>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</si>
  <si>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</si>
  <si>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</si>
  <si>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</si>
  <si>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</si>
  <si>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</si>
  <si>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</si>
  <si>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</si>
  <si>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</si>
  <si>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</si>
  <si>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</si>
  <si>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</si>
  <si>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</si>
  <si>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</si>
  <si>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</si>
  <si>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</si>
  <si>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</si>
  <si>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</si>
  <si>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</si>
  <si>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</si>
  <si>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</si>
  <si>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</si>
  <si>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</si>
  <si>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</si>
  <si>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</si>
  <si>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</si>
  <si>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</si>
  <si>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</si>
  <si>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</si>
  <si>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</si>
  <si>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</si>
  <si>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</si>
  <si>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</si>
  <si>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</si>
  <si>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</si>
  <si>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</si>
  <si>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</si>
  <si>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</si>
  <si>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</si>
  <si>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</si>
  <si>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</si>
  <si>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</si>
  <si>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</si>
  <si>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</si>
  <si>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</si>
  <si>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</si>
  <si>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</si>
  <si>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</si>
  <si>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</si>
  <si>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</si>
  <si>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</si>
  <si>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</si>
  <si>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</si>
  <si>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</si>
  <si>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</si>
  <si>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</si>
  <si>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</si>
  <si>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</si>
  <si>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</si>
  <si>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</si>
  <si>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</si>
  <si>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</si>
  <si>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</si>
  <si>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</si>
  <si>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</si>
  <si>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</si>
  <si>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</si>
  <si>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</si>
  <si>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</si>
  <si>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</si>
  <si>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</si>
  <si>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</si>
  <si>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</si>
  <si>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</si>
  <si>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</si>
  <si>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</si>
  <si>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</si>
  <si>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</si>
  <si>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</si>
  <si>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</si>
  <si>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</si>
  <si>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</si>
  <si>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</si>
  <si>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</si>
  <si>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</si>
  <si>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</si>
  <si>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</si>
  <si>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</si>
  <si>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</si>
  <si>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</si>
  <si>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</si>
  <si>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</si>
  <si>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</si>
  <si>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</si>
  <si>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</si>
  <si>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</si>
  <si>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</si>
  <si>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</si>
  <si>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</si>
  <si>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</si>
  <si>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</si>
  <si>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</si>
  <si>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</si>
  <si>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</si>
  <si>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</si>
  <si>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</si>
  <si>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</si>
  <si>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</si>
  <si>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</si>
  <si>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</si>
  <si>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</si>
  <si>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</si>
  <si>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</si>
  <si>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</si>
  <si>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</si>
  <si>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</si>
  <si>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</si>
  <si>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</si>
  <si>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</si>
  <si>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</si>
  <si>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</si>
  <si>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</si>
  <si>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</si>
  <si>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</si>
  <si>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</si>
  <si>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</si>
  <si>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</si>
  <si>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</si>
  <si>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</si>
  <si>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</si>
  <si>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</si>
  <si>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</si>
  <si>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</si>
  <si>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</si>
  <si>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</si>
  <si>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</si>
  <si>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</si>
  <si>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</si>
  <si>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</si>
  <si>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</si>
  <si>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</si>
  <si>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</si>
  <si>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</si>
  <si>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</si>
  <si>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</si>
  <si>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</si>
  <si>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</si>
  <si>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</si>
  <si>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</si>
  <si>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</si>
  <si>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</si>
  <si>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</si>
  <si>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</si>
  <si>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</si>
  <si>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</si>
  <si>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</si>
  <si>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</si>
  <si>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</si>
  <si>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</si>
  <si>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</si>
  <si>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</si>
  <si>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</si>
  <si>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</si>
  <si>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</si>
  <si>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</si>
  <si>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</si>
  <si>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</si>
  <si>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</si>
  <si>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</si>
  <si>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</si>
  <si>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</si>
  <si>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</si>
  <si>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</si>
  <si>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</si>
  <si>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</si>
  <si>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</si>
  <si>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</si>
  <si>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</si>
  <si>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</si>
  <si>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</si>
  <si>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</si>
  <si>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</si>
  <si>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</si>
  <si>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</si>
  <si>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</si>
  <si>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</si>
  <si>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</si>
  <si>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</si>
  <si>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</si>
  <si>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</si>
  <si>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</si>
  <si>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</si>
  <si>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</si>
  <si>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</si>
  <si>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</si>
  <si>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</si>
  <si>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</si>
  <si>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</si>
  <si>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</si>
  <si>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</si>
  <si>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</si>
  <si>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</si>
  <si>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</si>
  <si>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</si>
  <si>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</si>
  <si>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</si>
  <si>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</si>
  <si>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</si>
  <si>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</si>
  <si>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</si>
  <si>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</si>
  <si>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</si>
  <si>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</si>
  <si>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</si>
  <si>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</si>
  <si>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</si>
  <si>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</si>
  <si>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</si>
  <si>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</si>
  <si>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</si>
  <si>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</si>
  <si>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</si>
  <si>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</si>
  <si>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</si>
  <si>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</si>
  <si>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</si>
  <si>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</si>
  <si>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</si>
  <si>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</si>
  <si>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</si>
  <si>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</si>
  <si>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</si>
  <si>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</si>
  <si>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</si>
  <si>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</si>
  <si>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</si>
  <si>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</si>
  <si>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</si>
  <si>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</si>
  <si>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</si>
  <si>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</si>
  <si>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</si>
  <si>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</si>
  <si>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</si>
  <si>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</si>
  <si>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</si>
  <si>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</si>
  <si>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</si>
  <si>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</si>
  <si>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</si>
  <si>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</si>
  <si>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</si>
  <si>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</si>
  <si>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</si>
  <si>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</si>
  <si>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</si>
  <si>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</si>
  <si>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</si>
  <si>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</si>
  <si>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</si>
  <si>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</si>
  <si>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</si>
  <si>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</si>
  <si>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</si>
  <si>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</si>
  <si>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</si>
  <si>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</si>
  <si>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</si>
  <si>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</si>
  <si>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</si>
  <si>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</si>
  <si>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</si>
  <si>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</si>
  <si>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</si>
  <si>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</si>
  <si>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</si>
  <si>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</si>
  <si>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</si>
  <si>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</si>
  <si>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</si>
  <si>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</si>
  <si>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</si>
  <si>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</si>
  <si>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</si>
  <si>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</si>
  <si>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</si>
  <si>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</si>
  <si>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</si>
  <si>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</si>
  <si>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</si>
  <si>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</si>
  <si>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</si>
  <si>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</si>
  <si>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</si>
  <si>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</si>
  <si>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</si>
  <si>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</si>
  <si>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</si>
  <si>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</si>
  <si>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</si>
  <si>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</si>
  <si>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</si>
  <si>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</si>
  <si>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</si>
  <si>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</si>
  <si>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</si>
  <si>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</si>
  <si>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</si>
  <si>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</si>
  <si>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</si>
  <si>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</si>
  <si>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</si>
  <si>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</si>
  <si>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</si>
  <si>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</si>
  <si>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</si>
  <si>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</si>
  <si>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</si>
  <si>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</si>
  <si>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</si>
  <si>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</si>
  <si>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</si>
  <si>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</si>
  <si>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</si>
  <si>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</si>
  <si>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</si>
  <si>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</si>
  <si>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</si>
  <si>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</si>
  <si>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</si>
  <si>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</si>
  <si>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</si>
  <si>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</si>
  <si>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</si>
  <si>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</si>
  <si>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</si>
  <si>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</si>
  <si>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</si>
  <si>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</si>
  <si>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</si>
  <si>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</si>
  <si>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</si>
  <si>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</si>
  <si>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</si>
  <si>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</si>
  <si>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</si>
  <si>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</si>
  <si>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</si>
  <si>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</si>
  <si>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</si>
  <si>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</si>
  <si>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</si>
  <si>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</si>
  <si>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</si>
  <si>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</si>
  <si>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</si>
  <si>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</si>
  <si>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</si>
  <si>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</si>
  <si>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</si>
  <si>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</si>
  <si>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</si>
  <si>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</si>
  <si>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</si>
  <si>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</si>
  <si>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</si>
  <si>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</si>
  <si>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</si>
  <si>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</si>
  <si>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</si>
  <si>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</si>
  <si>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</si>
  <si>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</si>
  <si>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</si>
  <si>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</si>
  <si>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</si>
  <si>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</si>
  <si>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</si>
  <si>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</si>
  <si>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</si>
  <si>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</si>
  <si>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</si>
  <si>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</si>
  <si>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</si>
  <si>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</si>
  <si>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</si>
  <si>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</si>
  <si>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</si>
  <si>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</si>
  <si>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</si>
  <si>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</si>
  <si>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</si>
  <si>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</si>
  <si>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</si>
  <si>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</si>
  <si>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</si>
  <si>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</si>
  <si>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</si>
  <si>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</si>
  <si>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</si>
  <si>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</si>
  <si>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</si>
  <si>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</si>
  <si>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</si>
  <si>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</si>
  <si>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</si>
  <si>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</si>
  <si>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</si>
  <si>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</si>
  <si>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</si>
  <si>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</si>
  <si>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</si>
  <si>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</si>
  <si>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</si>
  <si>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</si>
  <si>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</si>
  <si>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</si>
  <si>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</si>
  <si>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</si>
  <si>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</si>
  <si>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</si>
  <si>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</si>
  <si>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</si>
  <si>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</si>
  <si>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</si>
  <si>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</si>
  <si>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</si>
  <si>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</si>
  <si>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</si>
  <si>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</si>
  <si>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</si>
  <si>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</si>
  <si>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</si>
  <si>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</si>
  <si>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</si>
  <si>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</si>
  <si>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</si>
  <si>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</si>
  <si>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</si>
  <si>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</si>
  <si>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</si>
  <si>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</si>
  <si>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</si>
  <si>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</si>
  <si>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</si>
  <si>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</si>
  <si>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</si>
  <si>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</si>
  <si>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</si>
  <si>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</si>
  <si>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</si>
  <si>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</si>
  <si>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</si>
  <si>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</si>
  <si>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</si>
  <si>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</si>
  <si>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</si>
  <si>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</si>
  <si>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</si>
  <si>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</si>
  <si>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</si>
  <si>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</si>
  <si>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</si>
  <si>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</si>
  <si>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</si>
  <si>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</si>
  <si>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</si>
  <si>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</si>
  <si>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</si>
  <si>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</si>
  <si>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</si>
  <si>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</si>
  <si>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</si>
  <si>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</si>
  <si>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</si>
  <si>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</si>
  <si>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</si>
  <si>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</si>
  <si>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</si>
  <si>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</si>
  <si>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</si>
  <si>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</si>
  <si>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</si>
  <si>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</si>
  <si>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</si>
  <si>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</si>
  <si>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</si>
  <si>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</si>
  <si>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</si>
  <si>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</si>
  <si>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</si>
  <si>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</si>
  <si>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</si>
  <si>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</si>
  <si>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</si>
  <si>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</si>
  <si>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</si>
  <si>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</si>
  <si>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</si>
  <si>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</si>
  <si>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</si>
  <si>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</si>
  <si>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</si>
  <si>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</si>
  <si>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</si>
  <si>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</si>
  <si>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</si>
  <si>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</si>
  <si>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</si>
  <si>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</si>
  <si>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</si>
  <si>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</si>
  <si>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</si>
  <si>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</si>
  <si>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</si>
  <si>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</si>
  <si>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</si>
  <si>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</si>
  <si>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</si>
  <si>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</si>
  <si>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</si>
  <si>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</si>
  <si>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</si>
  <si>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</si>
  <si>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</si>
  <si>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</si>
  <si>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</si>
  <si>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</si>
  <si>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</si>
  <si>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</si>
  <si>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</si>
  <si>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</si>
  <si>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</si>
  <si>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</si>
  <si>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</si>
  <si>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</si>
  <si>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</si>
  <si>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</si>
  <si>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</si>
  <si>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</si>
  <si>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</si>
  <si>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</si>
  <si>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</si>
  <si>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</si>
  <si>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</si>
  <si>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</si>
  <si>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</si>
  <si>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</si>
  <si>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</si>
  <si>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</si>
  <si>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</si>
  <si>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</si>
  <si>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</si>
  <si>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</si>
  <si>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</si>
  <si>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</si>
  <si>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</si>
  <si>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</si>
  <si>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</si>
  <si>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</si>
  <si>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</si>
  <si>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</si>
  <si>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</si>
  <si>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</si>
  <si>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</si>
  <si>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</si>
  <si>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</si>
  <si>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</si>
  <si>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</si>
  <si>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</si>
  <si>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</si>
  <si>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</si>
  <si>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</si>
  <si>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</si>
  <si>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</si>
  <si>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</si>
  <si>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</si>
  <si>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</si>
  <si>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</si>
  <si>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</si>
  <si>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</si>
  <si>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</si>
  <si>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</si>
  <si>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</si>
  <si>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</si>
  <si>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</si>
  <si>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</si>
  <si>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</si>
  <si>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</si>
  <si>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</si>
  <si>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</si>
  <si>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</si>
  <si>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</si>
  <si>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</si>
  <si>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</si>
  <si>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</si>
  <si>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</si>
  <si>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</si>
  <si>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</si>
  <si>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</si>
  <si>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</si>
  <si>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</si>
  <si>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</si>
  <si>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</si>
  <si>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</si>
  <si>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</si>
  <si>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</si>
  <si>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</si>
  <si>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</si>
  <si>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</si>
  <si>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</si>
  <si>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</si>
  <si>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</si>
  <si>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</si>
  <si>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</si>
  <si>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</si>
  <si>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</si>
  <si>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</si>
  <si>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</si>
  <si>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</si>
  <si>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</si>
  <si>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</si>
  <si>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</si>
  <si>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</si>
  <si>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</si>
  <si>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</si>
  <si>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</si>
  <si>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</si>
  <si>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</si>
  <si>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</si>
  <si>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</si>
  <si>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</si>
  <si>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</si>
  <si>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</si>
  <si>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</si>
  <si>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</si>
  <si>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</si>
  <si>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</si>
  <si>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</si>
  <si>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</si>
  <si>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</si>
  <si>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</si>
  <si>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</si>
  <si>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</si>
  <si>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</si>
  <si>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</si>
  <si>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</si>
  <si>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</si>
  <si>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</si>
  <si>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</si>
  <si>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</si>
  <si>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</si>
  <si>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</si>
  <si>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</si>
  <si>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</si>
  <si>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</si>
  <si>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</si>
  <si>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</si>
  <si>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</si>
  <si>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</si>
  <si>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</si>
  <si>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</si>
  <si>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</si>
  <si>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</si>
  <si>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</si>
  <si>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</si>
  <si>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</si>
  <si>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</si>
  <si>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</si>
  <si>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</si>
  <si>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</si>
  <si>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</si>
  <si>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</si>
  <si>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</si>
  <si>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</si>
  <si>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</si>
  <si>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</si>
  <si>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</si>
  <si>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</si>
  <si>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</si>
  <si>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</si>
  <si>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</si>
  <si>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</si>
  <si>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</si>
  <si>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</si>
  <si>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</si>
  <si>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</si>
  <si>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</si>
  <si>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</si>
  <si>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</si>
  <si>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</si>
  <si>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</si>
  <si>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</si>
  <si>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</si>
  <si>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</si>
  <si>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</si>
  <si>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</si>
  <si>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</si>
  <si>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</si>
  <si>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</si>
  <si>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</si>
  <si>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</si>
  <si>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</si>
  <si>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</si>
  <si>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</si>
  <si>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</si>
  <si>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</si>
  <si>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</si>
  <si>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</si>
  <si>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</si>
  <si>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</si>
  <si>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</si>
  <si>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</si>
  <si>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</si>
  <si>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</si>
  <si>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</si>
  <si>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</si>
  <si>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</si>
  <si>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</si>
  <si>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</si>
  <si>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</si>
  <si>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</si>
  <si>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</si>
  <si>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</si>
  <si>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</si>
  <si>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</si>
  <si>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</si>
  <si>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</si>
  <si>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</si>
  <si>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</si>
  <si>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</si>
  <si>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</si>
  <si>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</si>
  <si>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</si>
  <si>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</si>
  <si>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</si>
  <si>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</si>
  <si>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</si>
  <si>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</si>
  <si>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</si>
  <si>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</si>
  <si>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</si>
  <si>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</si>
  <si>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</si>
  <si>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</si>
  <si>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</si>
  <si>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</si>
  <si>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</si>
  <si>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</si>
  <si>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</si>
  <si>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</si>
  <si>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</si>
  <si>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</si>
  <si>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</si>
  <si>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</si>
  <si>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</si>
  <si>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</si>
  <si>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</si>
  <si>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</si>
  <si>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</si>
  <si>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</si>
  <si>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</si>
  <si>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</si>
  <si>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</si>
  <si>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</si>
  <si>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</si>
  <si>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</si>
  <si>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</si>
  <si>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</si>
  <si>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</si>
  <si>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</si>
  <si>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</si>
  <si>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</si>
  <si>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</si>
  <si>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</si>
  <si>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</si>
  <si>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</si>
  <si>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</si>
  <si>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</si>
  <si>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</si>
  <si>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</si>
  <si>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</si>
  <si>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</si>
  <si>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</si>
  <si>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</si>
  <si>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</si>
  <si>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</si>
  <si>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</si>
  <si>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</si>
  <si>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</si>
  <si>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</si>
  <si>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</si>
  <si>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</si>
  <si>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</si>
  <si>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</si>
  <si>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</si>
  <si>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</si>
  <si>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</si>
  <si>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</si>
  <si>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</si>
  <si>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</si>
  <si>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</si>
  <si>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</si>
  <si>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</si>
  <si>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</si>
  <si>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</si>
  <si>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</si>
  <si>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</si>
  <si>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</si>
  <si>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</si>
  <si>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</si>
  <si>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</si>
  <si>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</si>
  <si>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</si>
  <si>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</si>
  <si>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</si>
  <si>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</si>
  <si>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</si>
  <si>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</si>
  <si>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</si>
  <si>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</si>
  <si>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</si>
  <si>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</si>
  <si>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</si>
  <si>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</si>
  <si>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</si>
  <si>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</si>
  <si>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</si>
  <si>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</si>
  <si>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</si>
  <si>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</si>
  <si>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</si>
  <si>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</si>
  <si>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</si>
  <si>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</si>
  <si>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</si>
  <si>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</si>
  <si>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</si>
  <si>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</si>
  <si>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</si>
  <si>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</si>
  <si>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</si>
  <si>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</si>
  <si>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</si>
  <si>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</si>
  <si>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</si>
  <si>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</si>
  <si>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</si>
  <si>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</si>
  <si>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</si>
  <si>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</si>
  <si>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</si>
  <si>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</si>
  <si>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</si>
  <si>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</si>
  <si>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</si>
  <si>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</si>
  <si>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</si>
  <si>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</si>
  <si>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</si>
  <si>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</si>
  <si>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</si>
  <si>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</si>
  <si>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</si>
  <si>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</si>
  <si>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</si>
  <si>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</si>
  <si>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</si>
  <si>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</si>
  <si>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</si>
  <si>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</si>
  <si>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</si>
  <si>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</si>
  <si>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</si>
  <si>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</si>
  <si>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</si>
  <si>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</si>
  <si>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</si>
  <si>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</si>
  <si>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</si>
  <si>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</si>
  <si>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</si>
  <si>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</si>
  <si>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</si>
  <si>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</si>
  <si>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</si>
  <si>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</si>
  <si>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</si>
  <si>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</si>
  <si>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</si>
  <si>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</si>
  <si>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</si>
  <si>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</si>
  <si>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</si>
  <si>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</si>
  <si>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</si>
  <si>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</si>
  <si>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</si>
  <si>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</si>
  <si>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</si>
  <si>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</si>
  <si>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</si>
  <si>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</si>
  <si>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</si>
  <si>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</si>
  <si>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</si>
  <si>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</si>
  <si>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</si>
  <si>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</si>
  <si>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</si>
  <si>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</si>
  <si>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</si>
  <si>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</si>
  <si>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</si>
  <si>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</si>
  <si>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</si>
  <si>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</si>
  <si>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</si>
  <si>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</si>
  <si>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</si>
  <si>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</si>
  <si>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</si>
  <si>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</si>
  <si>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</si>
  <si>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</si>
  <si>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</si>
  <si>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</si>
  <si>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</si>
  <si>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</si>
  <si>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</si>
  <si>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</si>
  <si>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</si>
  <si>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</si>
  <si>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</si>
  <si>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</si>
  <si>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</si>
  <si>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</si>
  <si>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</si>
  <si>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</si>
  <si>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</si>
  <si>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</si>
  <si>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</si>
  <si>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</si>
  <si>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</si>
  <si>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</si>
  <si>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</si>
  <si>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</si>
  <si>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</si>
  <si>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</si>
  <si>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</si>
  <si>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</si>
  <si>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</si>
  <si>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</si>
  <si>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</si>
  <si>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</si>
  <si>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</si>
  <si>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</si>
  <si>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</si>
  <si>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</si>
  <si>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</si>
  <si>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</si>
  <si>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</si>
  <si>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</si>
  <si>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</si>
  <si>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</si>
  <si>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</si>
  <si>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</si>
  <si>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</si>
  <si>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</si>
  <si>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</si>
  <si>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</si>
  <si>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</si>
  <si>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</si>
  <si>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</si>
  <si>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</si>
  <si>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</si>
  <si>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</si>
  <si>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</si>
  <si>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</si>
  <si>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</si>
  <si>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</si>
  <si>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</si>
  <si>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</si>
  <si>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</si>
  <si>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</si>
  <si>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</si>
  <si>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</si>
  <si>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</si>
  <si>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</si>
  <si>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</si>
  <si>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</si>
  <si>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</si>
  <si>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</si>
  <si>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</si>
  <si>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</si>
  <si>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</si>
  <si>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</si>
  <si>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</si>
  <si>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</si>
  <si>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</si>
  <si>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</si>
  <si>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</si>
  <si>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</si>
  <si>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</si>
  <si>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</si>
  <si>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</si>
  <si>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</si>
  <si>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</si>
  <si>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</si>
  <si>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</si>
  <si>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</si>
  <si>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</si>
  <si>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</si>
  <si>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</si>
  <si>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</si>
  <si>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</si>
  <si>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</si>
  <si>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</si>
  <si>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</si>
  <si>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</si>
  <si>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</si>
  <si>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</si>
  <si>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</si>
  <si>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</si>
  <si>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</si>
  <si>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</si>
  <si>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</si>
  <si>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</si>
  <si>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</si>
  <si>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</si>
  <si>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</si>
  <si>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</si>
  <si>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</si>
  <si>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</si>
  <si>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</si>
  <si>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</si>
  <si>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</si>
  <si>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</si>
  <si>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</si>
  <si>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</si>
  <si>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</si>
  <si>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</si>
  <si>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</si>
  <si>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</si>
  <si>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</si>
  <si>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</si>
  <si>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</si>
  <si>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</si>
  <si>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</si>
  <si>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</si>
  <si>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</si>
  <si>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</si>
  <si>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</si>
  <si>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</si>
  <si>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</si>
  <si>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</si>
  <si>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</si>
  <si>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</si>
  <si>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</si>
  <si>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</si>
  <si>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</si>
  <si>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</si>
  <si>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</si>
  <si>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</si>
  <si>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</si>
  <si>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</si>
  <si>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</si>
  <si>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</si>
  <si>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</si>
  <si>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</si>
  <si>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</si>
  <si>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</si>
  <si>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</si>
  <si>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</si>
  <si>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</si>
  <si>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</si>
  <si>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</si>
  <si>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</si>
  <si>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</si>
  <si>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</si>
  <si>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</si>
  <si>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</si>
  <si>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</si>
  <si>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</si>
  <si>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</si>
  <si>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</si>
  <si>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</si>
  <si>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</si>
  <si>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</si>
  <si>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</si>
  <si>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</si>
  <si>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</si>
  <si>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</si>
  <si>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</si>
  <si>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</si>
  <si>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</si>
  <si>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</si>
  <si>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</si>
  <si>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</si>
  <si>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</si>
  <si>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</si>
  <si>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</si>
  <si>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</si>
  <si>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</si>
  <si>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</si>
  <si>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</si>
  <si>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</si>
  <si>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</si>
  <si>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</si>
  <si>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</si>
  <si>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</si>
  <si>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</si>
  <si>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</si>
  <si>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</si>
  <si>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</si>
  <si>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</si>
  <si>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</si>
  <si>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</si>
  <si>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</si>
  <si>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</si>
  <si>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</si>
  <si>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</si>
  <si>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</si>
  <si>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</si>
  <si>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</si>
  <si>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</si>
  <si>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</si>
  <si>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</si>
  <si>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</si>
  <si>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</si>
  <si>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</si>
  <si>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</si>
  <si>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</si>
  <si>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</si>
  <si>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</si>
  <si>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</si>
  <si>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</si>
  <si>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</si>
  <si>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</si>
  <si>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</si>
  <si>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</si>
  <si>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</si>
  <si>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</si>
  <si>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</si>
  <si>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</si>
  <si>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</si>
  <si>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</si>
  <si>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</si>
  <si>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</si>
  <si>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</si>
  <si>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</si>
  <si>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</si>
  <si>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</si>
  <si>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</si>
  <si>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</si>
  <si>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</si>
  <si>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</si>
  <si>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</si>
  <si>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</si>
  <si>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</si>
  <si>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</si>
  <si>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</si>
  <si>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</si>
  <si>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</si>
  <si>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</si>
  <si>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</si>
  <si>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</si>
  <si>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</si>
  <si>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</si>
  <si>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</si>
  <si>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</si>
  <si>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</si>
  <si>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</si>
  <si>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</si>
  <si>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</si>
  <si>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</si>
  <si>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</si>
  <si>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</si>
  <si>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</si>
  <si>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</si>
  <si>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</si>
  <si>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</si>
  <si>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</si>
  <si>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</si>
  <si>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</si>
  <si>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</si>
  <si>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</si>
  <si>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</si>
  <si>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</si>
  <si>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</si>
  <si>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</si>
  <si>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</si>
  <si>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</si>
  <si>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</si>
  <si>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</si>
  <si>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</si>
  <si>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</si>
  <si>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</si>
  <si>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</si>
  <si>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</si>
  <si>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</si>
  <si>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</si>
  <si>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</si>
  <si>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</si>
  <si>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</si>
  <si>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</si>
  <si>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</si>
  <si>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</si>
  <si>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</si>
  <si>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</si>
  <si>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</si>
  <si>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</si>
  <si>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</si>
  <si>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</si>
  <si>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</si>
  <si>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</si>
  <si>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</si>
  <si>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</si>
  <si>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</si>
  <si>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</si>
  <si>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</si>
  <si>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</si>
  <si>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</si>
  <si>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</si>
  <si>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</si>
  <si>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</si>
  <si>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</si>
  <si>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</si>
  <si>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</si>
  <si>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</si>
  <si>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</si>
  <si>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</si>
  <si>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</si>
  <si>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</si>
  <si>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</si>
  <si>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</si>
  <si>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</si>
  <si>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</si>
  <si>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</si>
  <si>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</si>
  <si>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</si>
  <si>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</si>
  <si>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</si>
  <si>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</si>
  <si>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</si>
  <si>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</si>
  <si>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</si>
  <si>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</si>
  <si>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</si>
  <si>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</si>
  <si>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</si>
  <si>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</si>
  <si>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</si>
  <si>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</si>
  <si>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</si>
  <si>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</si>
  <si>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</si>
  <si>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</si>
  <si>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</si>
  <si>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</si>
  <si>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</si>
  <si>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</si>
  <si>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</si>
  <si>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</si>
  <si>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</si>
  <si>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</si>
  <si>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</si>
  <si>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</si>
  <si>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</si>
  <si>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</si>
  <si>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</si>
  <si>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</si>
  <si>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</si>
  <si>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</si>
  <si>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</si>
  <si>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</si>
  <si>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</si>
  <si>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</si>
  <si>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</si>
  <si>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</si>
  <si>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</si>
  <si>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</si>
  <si>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</si>
  <si>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</si>
  <si>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</si>
  <si>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</si>
  <si>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</si>
  <si>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</si>
  <si>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</si>
  <si>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</si>
  <si>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</si>
  <si>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</si>
  <si>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</si>
  <si>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</si>
  <si>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</si>
  <si>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</si>
  <si>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</si>
  <si>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</si>
  <si>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</si>
  <si>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</si>
  <si>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</si>
  <si>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</si>
  <si>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</si>
  <si>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</si>
  <si>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</si>
  <si>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</si>
  <si>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</si>
  <si>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</si>
  <si>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</si>
  <si>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</si>
  <si>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</si>
  <si>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</si>
  <si>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</si>
  <si>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</si>
  <si>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</si>
  <si>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</si>
  <si>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</si>
  <si>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</si>
  <si>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</si>
  <si>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</si>
  <si>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</si>
  <si>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</si>
  <si>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</si>
  <si>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</si>
  <si>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</si>
  <si>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</si>
  <si>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</si>
  <si>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</si>
  <si>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</si>
  <si>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</si>
  <si>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</si>
  <si>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</si>
  <si>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</si>
  <si>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</si>
  <si>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</si>
  <si>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</si>
  <si>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</si>
  <si>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</si>
  <si>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</si>
  <si>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</si>
  <si>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</si>
  <si>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</si>
  <si>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</si>
  <si>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</si>
  <si>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</si>
  <si>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</si>
  <si>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</si>
  <si>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</si>
  <si>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</si>
  <si>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</si>
  <si>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</si>
  <si>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</si>
  <si>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</si>
  <si>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</si>
  <si>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</si>
  <si>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</si>
  <si>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</si>
  <si>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</si>
  <si>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</si>
  <si>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</si>
  <si>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</si>
  <si>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</si>
  <si>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</si>
  <si>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</si>
  <si>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</si>
  <si>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</si>
  <si>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</si>
  <si>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</si>
  <si>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</si>
  <si>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</si>
  <si>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</si>
  <si>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</si>
  <si>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</si>
  <si>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</si>
  <si>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</si>
  <si>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</si>
  <si>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</si>
  <si>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</si>
  <si>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</si>
  <si>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</si>
  <si>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</si>
  <si>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</si>
  <si>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</si>
  <si>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</si>
  <si>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</si>
  <si>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</si>
  <si>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</si>
  <si>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</si>
  <si>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</si>
  <si>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</si>
  <si>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</si>
  <si>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</si>
  <si>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</si>
  <si>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</si>
  <si>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</si>
  <si>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</si>
  <si>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</si>
  <si>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</si>
  <si>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</si>
  <si>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</si>
  <si>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</si>
  <si>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</si>
  <si>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</si>
  <si>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</si>
  <si>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</si>
  <si>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</si>
  <si>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</si>
  <si>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</si>
  <si>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</si>
  <si>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</si>
  <si>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</si>
  <si>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</si>
  <si>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</si>
  <si>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</si>
  <si>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</si>
  <si>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</si>
  <si>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</si>
  <si>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</si>
  <si>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</si>
  <si>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</si>
  <si>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</si>
  <si>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</si>
  <si>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</si>
  <si>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</si>
  <si>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</si>
  <si>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</si>
  <si>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</si>
  <si>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</si>
  <si>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</si>
  <si>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</si>
  <si>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</si>
  <si>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</si>
  <si>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</si>
  <si>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</si>
  <si>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</si>
  <si>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</si>
  <si>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</si>
  <si>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</si>
  <si>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</si>
  <si>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</si>
  <si>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</si>
  <si>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</si>
  <si>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</si>
  <si>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</si>
  <si>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</si>
  <si>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</si>
  <si>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</si>
  <si>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</si>
  <si>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</si>
  <si>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</si>
  <si>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</si>
  <si>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</si>
  <si>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</si>
  <si>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</si>
  <si>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</si>
  <si>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</si>
  <si>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</si>
  <si>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</si>
  <si>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</si>
  <si>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</si>
  <si>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</si>
  <si>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</si>
  <si>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</si>
  <si>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</si>
  <si>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</si>
  <si>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</si>
  <si>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</si>
  <si>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</si>
  <si>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</si>
  <si>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</si>
  <si>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</si>
  <si>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</si>
  <si>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</si>
  <si>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</si>
  <si>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</si>
  <si>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</si>
  <si>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</si>
  <si>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</si>
  <si>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</si>
  <si>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</si>
  <si>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</si>
  <si>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</si>
  <si>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</si>
  <si>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</si>
  <si>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</si>
  <si>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</si>
  <si>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</si>
  <si>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</si>
  <si>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</si>
  <si>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</si>
  <si>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</si>
  <si>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</si>
  <si>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</si>
  <si>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</si>
  <si>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</si>
  <si>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</si>
  <si>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</si>
  <si>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</si>
  <si>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</si>
  <si>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</si>
  <si>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</si>
  <si>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</si>
  <si>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</si>
  <si>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</si>
  <si>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</si>
  <si>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</si>
  <si>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</si>
  <si>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</si>
  <si>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</si>
  <si>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</si>
  <si>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</si>
  <si>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</si>
  <si>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</si>
  <si>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</si>
  <si>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</si>
  <si>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</si>
  <si>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</si>
  <si>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</si>
  <si>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</si>
  <si>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</si>
  <si>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</si>
  <si>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</si>
  <si>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</si>
  <si>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</si>
  <si>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</si>
  <si>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</si>
  <si>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</si>
  <si>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</si>
  <si>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</si>
  <si>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</si>
  <si>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</si>
  <si>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</si>
  <si>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</si>
  <si>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</si>
  <si>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</si>
  <si>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</si>
  <si>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</si>
  <si>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</si>
  <si>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</si>
  <si>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</si>
  <si>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</si>
  <si>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</si>
  <si>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</si>
  <si>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</si>
  <si>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</si>
  <si>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</si>
  <si>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</si>
  <si>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</si>
  <si>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</si>
  <si>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</si>
  <si>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</si>
  <si>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</si>
  <si>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</si>
  <si>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</si>
  <si>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</si>
  <si>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</si>
  <si>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</si>
  <si>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</si>
  <si>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</si>
  <si>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</si>
  <si>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</si>
  <si>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</si>
  <si>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</si>
  <si>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</si>
  <si>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</si>
  <si>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</si>
  <si>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</si>
  <si>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</si>
  <si>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</si>
  <si>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</si>
  <si>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</si>
  <si>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</si>
  <si>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</si>
  <si>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</si>
  <si>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</si>
  <si>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</si>
  <si>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</si>
  <si>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</si>
  <si>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</si>
  <si>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</si>
  <si>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</si>
  <si>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</si>
  <si>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</si>
  <si>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</si>
  <si>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</si>
  <si>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</si>
  <si>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</si>
  <si>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</si>
  <si>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</si>
  <si>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</si>
  <si>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</si>
  <si>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</si>
  <si>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</si>
  <si>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</si>
  <si>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</si>
  <si>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</si>
  <si>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</si>
  <si>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</si>
  <si>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</si>
  <si>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</si>
  <si>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</si>
  <si>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</si>
  <si>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</si>
  <si>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</si>
  <si>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</si>
  <si>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</si>
  <si>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</si>
  <si>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</si>
  <si>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</si>
  <si>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</si>
  <si>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</si>
  <si>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</si>
  <si>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</si>
  <si>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</si>
  <si>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</si>
  <si>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</si>
  <si>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</si>
  <si>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</si>
  <si>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</si>
  <si>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</si>
  <si>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</si>
  <si>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</si>
  <si>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</si>
  <si>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</si>
  <si>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</si>
  <si>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</si>
  <si>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</si>
  <si>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</si>
  <si>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</si>
  <si>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</si>
  <si>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</si>
  <si>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</si>
  <si>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</si>
  <si>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</si>
  <si>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</si>
  <si>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</si>
  <si>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</si>
  <si>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</si>
  <si>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</si>
  <si>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</si>
  <si>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</si>
  <si>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</si>
  <si>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</si>
  <si>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</si>
  <si>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</si>
  <si>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</si>
  <si>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</si>
  <si>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</si>
  <si>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</si>
  <si>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</si>
  <si>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</si>
  <si>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</si>
  <si>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</si>
  <si>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</si>
  <si>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</si>
  <si>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</si>
  <si>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</si>
  <si>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</si>
  <si>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</si>
  <si>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</si>
  <si>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</si>
  <si>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</si>
  <si>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</si>
  <si>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</si>
  <si>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</si>
  <si>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</si>
  <si>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</si>
  <si>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</si>
  <si>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</si>
  <si>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</si>
  <si>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</si>
  <si>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</si>
  <si>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</si>
  <si>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</si>
  <si>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</si>
  <si>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</si>
  <si>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</si>
  <si>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</si>
  <si>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</si>
  <si>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</si>
  <si>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</si>
  <si>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</si>
  <si>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</si>
  <si>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</si>
  <si>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</si>
  <si>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</si>
  <si>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</si>
  <si>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</si>
  <si>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</si>
  <si>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</si>
  <si>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</si>
  <si>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</si>
  <si>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</si>
  <si>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</si>
  <si>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</si>
  <si>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</si>
  <si>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</si>
  <si>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</si>
  <si>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</si>
  <si>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</si>
  <si>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</si>
  <si>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</si>
  <si>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</si>
  <si>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</si>
  <si>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</si>
  <si>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</si>
  <si>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</si>
  <si>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</si>
  <si>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</si>
  <si>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</si>
  <si>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</si>
  <si>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</si>
  <si>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</si>
  <si>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</si>
  <si>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</si>
  <si>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</si>
  <si>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</si>
  <si>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</si>
  <si>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</si>
  <si>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</si>
  <si>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</si>
  <si>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</si>
  <si>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</si>
  <si>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</si>
  <si>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</si>
  <si>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</si>
  <si>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</si>
  <si>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</si>
  <si>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</si>
  <si>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</si>
  <si>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</si>
  <si>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</si>
  <si>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</si>
  <si>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</si>
  <si>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</si>
  <si>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</si>
  <si>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</si>
  <si>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</si>
  <si>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</si>
  <si>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</si>
  <si>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</si>
  <si>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</si>
  <si>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</si>
  <si>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</si>
  <si>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</si>
  <si>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</si>
  <si>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</si>
  <si>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</si>
  <si>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</si>
  <si>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</si>
  <si>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</si>
  <si>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</si>
  <si>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</si>
  <si>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</si>
  <si>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</si>
  <si>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</si>
  <si>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</si>
  <si>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</si>
  <si>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</si>
  <si>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</si>
  <si>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</si>
  <si>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</si>
  <si>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</si>
  <si>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</si>
  <si>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</si>
  <si>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</si>
  <si>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</si>
  <si>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</si>
  <si>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</si>
  <si>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</si>
  <si>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</si>
  <si>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</si>
  <si>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</si>
  <si>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</si>
  <si>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</si>
  <si>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</si>
  <si>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</si>
  <si>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</si>
  <si>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</si>
  <si>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</si>
  <si>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</si>
  <si>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</si>
  <si>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</si>
  <si>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</si>
  <si>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</si>
  <si>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</si>
  <si>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</si>
  <si>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</si>
  <si>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</si>
  <si>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</si>
  <si>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</si>
  <si>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</si>
  <si>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</si>
  <si>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</si>
  <si>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</si>
  <si>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</si>
  <si>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</si>
  <si>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</si>
  <si>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</si>
  <si>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</si>
  <si>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</si>
  <si>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</si>
  <si>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</si>
  <si>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</si>
  <si>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</si>
  <si>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</si>
  <si>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</si>
  <si>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</si>
  <si>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</si>
  <si>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</si>
  <si>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</si>
  <si>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</si>
  <si>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</si>
  <si>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</si>
  <si>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</si>
  <si>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</si>
  <si>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</si>
  <si>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</si>
  <si>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</si>
  <si>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</si>
  <si>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</si>
  <si>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</si>
  <si>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</si>
  <si>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</si>
  <si>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</si>
  <si>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</si>
  <si>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</si>
  <si>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</si>
  <si>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</si>
  <si>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</si>
  <si>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</si>
  <si>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</si>
  <si>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</si>
  <si>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</si>
  <si>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</si>
  <si>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</si>
  <si>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</si>
  <si>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</si>
  <si>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</si>
  <si>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</si>
  <si>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</si>
  <si>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</si>
  <si>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</si>
  <si>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</si>
  <si>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</si>
  <si>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</si>
  <si>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</si>
  <si>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</si>
  <si>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</si>
  <si>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</si>
  <si>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</si>
  <si>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</si>
  <si>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</si>
  <si>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</si>
  <si>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</si>
  <si>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</si>
  <si>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</si>
  <si>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</si>
  <si>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</si>
  <si>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</si>
  <si>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</si>
  <si>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</si>
  <si>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</si>
  <si>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</si>
  <si>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</si>
  <si>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</si>
  <si>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</si>
  <si>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</si>
  <si>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</si>
  <si>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</si>
  <si>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</si>
  <si>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</si>
  <si>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</si>
  <si>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</si>
  <si>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</si>
  <si>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</si>
  <si>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</si>
  <si>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</si>
  <si>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</si>
  <si>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</si>
  <si>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</si>
  <si>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</si>
  <si>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</si>
  <si>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</si>
  <si>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</si>
  <si>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</si>
  <si>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</si>
  <si>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</si>
  <si>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</si>
  <si>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</si>
  <si>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</si>
  <si>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</si>
  <si>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</si>
  <si>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</si>
  <si>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</si>
  <si>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</si>
  <si>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</si>
  <si>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</si>
  <si>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</si>
  <si>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</si>
  <si>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</si>
  <si>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</si>
  <si>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</si>
  <si>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</si>
  <si>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</si>
  <si>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</si>
  <si>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</si>
  <si>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</si>
  <si>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</si>
  <si>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</si>
  <si>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</si>
  <si>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</si>
  <si>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</si>
  <si>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</si>
  <si>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</si>
  <si>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</si>
  <si>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</si>
  <si>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</si>
  <si>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</si>
  <si>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</si>
  <si>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</si>
  <si>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</si>
  <si>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</si>
  <si>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</si>
  <si>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</si>
  <si>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</si>
  <si>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</si>
  <si>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</si>
  <si>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</si>
  <si>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</si>
  <si>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</si>
  <si>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</si>
  <si>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</si>
  <si>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</si>
  <si>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</si>
  <si>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</si>
  <si>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</si>
  <si>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</si>
  <si>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</si>
  <si>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</si>
  <si>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</si>
  <si>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</si>
  <si>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</si>
  <si>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</si>
  <si>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</si>
  <si>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</si>
  <si>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</si>
  <si>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</si>
  <si>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</si>
  <si>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</si>
  <si>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</si>
  <si>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</si>
  <si>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</si>
  <si>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</si>
  <si>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</si>
  <si>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</si>
  <si>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</si>
  <si>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</si>
  <si>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</si>
  <si>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</si>
  <si>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</si>
  <si>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</si>
  <si>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</si>
  <si>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</si>
  <si>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</si>
  <si>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</si>
  <si>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</si>
  <si>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</si>
  <si>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</si>
  <si>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</si>
  <si>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</si>
  <si>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</si>
  <si>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</si>
  <si>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</si>
  <si>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</si>
  <si>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</si>
  <si>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</si>
  <si>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</si>
  <si>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</si>
  <si>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</si>
  <si>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</si>
  <si>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</si>
  <si>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</si>
  <si>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</si>
  <si>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</si>
  <si>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</si>
  <si>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</si>
  <si>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</si>
  <si>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</si>
  <si>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</si>
  <si>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</si>
  <si>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</si>
  <si>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</si>
  <si>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</si>
  <si>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</si>
  <si>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</si>
  <si>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</si>
  <si>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</si>
  <si>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</si>
  <si>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</si>
  <si>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</si>
  <si>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</si>
  <si>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</si>
  <si>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</si>
  <si>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</si>
  <si>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</si>
  <si>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</si>
  <si>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</si>
  <si>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</si>
  <si>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</si>
  <si>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</si>
  <si>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</si>
  <si>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</si>
  <si>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</si>
  <si>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</si>
  <si>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</si>
  <si>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</si>
  <si>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</si>
  <si>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</si>
  <si>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</si>
  <si>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</si>
  <si>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</si>
  <si>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</si>
  <si>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</si>
  <si>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</si>
  <si>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</si>
  <si>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</si>
  <si>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</si>
  <si>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</si>
  <si>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</si>
  <si>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</si>
  <si>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</si>
  <si>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</si>
  <si>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</si>
  <si>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</si>
  <si>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</si>
  <si>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</si>
  <si>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</si>
  <si>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</si>
  <si>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</si>
  <si>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</si>
  <si>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</si>
  <si>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</si>
  <si>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</si>
  <si>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</si>
  <si>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</si>
  <si>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</si>
  <si>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</si>
  <si>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</si>
  <si>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</si>
  <si>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</si>
  <si>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</si>
  <si>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</si>
  <si>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</si>
  <si>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</si>
  <si>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</si>
  <si>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</si>
  <si>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</si>
  <si>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</si>
  <si>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</si>
  <si>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</si>
  <si>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</si>
  <si>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</si>
  <si>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</si>
  <si>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</si>
  <si>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</si>
  <si>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</si>
  <si>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</si>
  <si>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</si>
  <si>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</si>
  <si>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</si>
  <si>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</si>
  <si>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</si>
  <si>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</si>
  <si>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</si>
  <si>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</si>
  <si>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</si>
  <si>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</si>
  <si>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</si>
  <si>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</si>
  <si>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</si>
  <si>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</si>
  <si>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</si>
  <si>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</si>
  <si>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</si>
  <si>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</si>
  <si>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</si>
  <si>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</si>
  <si>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</si>
  <si>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</si>
  <si>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</si>
  <si>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</si>
  <si>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</si>
  <si>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</si>
  <si>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</si>
  <si>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</si>
  <si>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</si>
  <si>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</si>
  <si>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</si>
  <si>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</si>
  <si>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</si>
  <si>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</si>
  <si>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</si>
  <si>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</si>
  <si>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</si>
  <si>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</si>
  <si>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</si>
  <si>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</si>
  <si>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</si>
  <si>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</si>
  <si>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</si>
  <si>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</si>
  <si>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</si>
  <si>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</si>
  <si>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</si>
  <si>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</si>
  <si>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</si>
  <si>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</si>
  <si>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</si>
  <si>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</si>
  <si>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</si>
  <si>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</si>
  <si>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</si>
  <si>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</si>
  <si>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</si>
  <si>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</si>
  <si>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</si>
  <si>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</si>
  <si>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</si>
  <si>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</si>
  <si>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</si>
  <si>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</si>
  <si>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</si>
  <si>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</si>
  <si>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</si>
  <si>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</si>
  <si>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</si>
  <si>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</si>
  <si>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</si>
  <si>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</si>
  <si>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</si>
  <si>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</si>
  <si>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</si>
  <si>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</si>
  <si>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</si>
  <si>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</si>
  <si>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</si>
  <si>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</si>
  <si>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</si>
  <si>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</si>
  <si>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</si>
  <si>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</si>
  <si>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</si>
  <si>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</si>
  <si>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</si>
  <si>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</si>
  <si>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</si>
  <si>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</si>
  <si>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</si>
  <si>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</si>
  <si>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</si>
  <si>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</si>
  <si>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</si>
  <si>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</si>
  <si>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</si>
  <si>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</si>
  <si>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</si>
  <si>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</si>
  <si>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</si>
  <si>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</si>
  <si>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</si>
  <si>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</si>
  <si>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</si>
  <si>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</si>
  <si>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</si>
  <si>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</si>
  <si>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</si>
  <si>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</si>
  <si>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</si>
  <si>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</si>
  <si>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</si>
  <si>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</si>
  <si>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</si>
  <si>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</si>
  <si>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</si>
  <si>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</si>
  <si>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</si>
  <si>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</si>
  <si>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</si>
  <si>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</si>
  <si>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</si>
  <si>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</si>
  <si>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</si>
  <si>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</si>
  <si>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</si>
  <si>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</si>
  <si>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</si>
  <si>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</si>
  <si>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</si>
  <si>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</si>
  <si>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</si>
  <si>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</si>
  <si>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</si>
  <si>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</si>
  <si>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</si>
  <si>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</si>
  <si>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</si>
  <si>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</si>
  <si>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</si>
  <si>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</si>
  <si>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</si>
  <si>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</si>
  <si>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</si>
  <si>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</si>
  <si>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</si>
  <si>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</si>
  <si>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</si>
  <si>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</si>
  <si>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</si>
  <si>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</si>
  <si>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</si>
  <si>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</si>
  <si>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</si>
  <si>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</si>
  <si>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</si>
  <si>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</si>
  <si>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</si>
  <si>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</si>
  <si>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</si>
  <si>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</si>
  <si>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</si>
  <si>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</si>
  <si>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</si>
  <si>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</si>
  <si>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</si>
  <si>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</si>
  <si>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</si>
  <si>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</si>
  <si>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</si>
  <si>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</si>
  <si>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</si>
  <si>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</si>
  <si>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</si>
  <si>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</si>
  <si>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</si>
  <si>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</si>
  <si>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</si>
  <si>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</si>
  <si>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</si>
  <si>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</si>
  <si>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</si>
  <si>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</si>
  <si>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</si>
  <si>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</si>
  <si>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</si>
  <si>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</si>
  <si>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</si>
  <si>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</si>
  <si>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</si>
  <si>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</si>
  <si>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</si>
  <si>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</si>
  <si>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</si>
  <si>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</si>
  <si>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</si>
  <si>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</si>
  <si>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</si>
  <si>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</si>
  <si>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</si>
  <si>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</si>
  <si>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</si>
  <si>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</si>
  <si>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</si>
  <si>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</si>
  <si>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</si>
  <si>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</si>
  <si>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</si>
  <si>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</si>
  <si>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</si>
  <si>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</si>
  <si>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</si>
  <si>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</si>
  <si>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</si>
  <si>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</si>
  <si>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</si>
  <si>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</si>
  <si>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</si>
  <si>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</si>
  <si>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</si>
  <si>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</si>
  <si>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</si>
  <si>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</si>
  <si>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</si>
  <si>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</si>
  <si>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</si>
  <si>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</si>
  <si>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</si>
  <si>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</si>
  <si>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</si>
  <si>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</si>
  <si>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</si>
  <si>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</si>
  <si>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</si>
  <si>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</si>
  <si>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</si>
  <si>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</si>
  <si>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</si>
  <si>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</si>
  <si>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</si>
  <si>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</si>
  <si>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</si>
  <si>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</si>
  <si>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</si>
  <si>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</si>
  <si>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</si>
  <si>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</si>
  <si>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</si>
  <si>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</si>
  <si>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</si>
  <si>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</si>
  <si>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</si>
  <si>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</si>
  <si>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</si>
  <si>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</si>
  <si>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</si>
  <si>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</si>
  <si>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</si>
  <si>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</si>
  <si>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</si>
  <si>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</si>
  <si>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</si>
  <si>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</si>
  <si>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</si>
  <si>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</si>
  <si>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</si>
  <si>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</si>
  <si>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</si>
  <si>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</si>
  <si>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</si>
  <si>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</si>
  <si>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</si>
  <si>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</si>
  <si>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</si>
  <si>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</si>
  <si>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</si>
  <si>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</si>
  <si>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</si>
  <si>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</si>
  <si>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</si>
  <si>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</si>
  <si>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</si>
  <si>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</si>
  <si>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</si>
  <si>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</si>
  <si>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</si>
  <si>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</si>
  <si>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</si>
  <si>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</si>
  <si>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</si>
  <si>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</si>
  <si>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</si>
  <si>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</si>
  <si>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</si>
  <si>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</si>
  <si>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</si>
  <si>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</si>
  <si>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</si>
  <si>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</si>
  <si>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</si>
  <si>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</si>
  <si>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</si>
  <si>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</si>
  <si>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</si>
  <si>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</si>
  <si>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</si>
  <si>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</si>
  <si>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</si>
  <si>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</si>
  <si>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</si>
  <si>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</si>
  <si>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</si>
  <si>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</si>
  <si>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</si>
  <si>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</si>
  <si>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</si>
  <si>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</si>
  <si>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</si>
  <si>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</si>
  <si>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</si>
  <si>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</si>
  <si>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</si>
  <si>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</si>
  <si>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</si>
  <si>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</si>
  <si>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</si>
  <si>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</si>
  <si>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</si>
  <si>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</si>
  <si>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</si>
  <si>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</si>
  <si>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</si>
  <si>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</si>
  <si>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</si>
  <si>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</si>
  <si>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</si>
  <si>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</si>
  <si>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</si>
  <si>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</si>
  <si>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</si>
  <si>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</si>
  <si>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</si>
  <si>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</si>
  <si>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</si>
  <si>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</si>
  <si>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</si>
  <si>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</si>
  <si>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</si>
  <si>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</si>
  <si>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</si>
  <si>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</si>
  <si>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</si>
  <si>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</si>
  <si>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</si>
  <si>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</si>
  <si>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</si>
  <si>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</si>
  <si>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</si>
  <si>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</si>
  <si>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</si>
  <si>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</si>
  <si>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</si>
  <si>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</si>
  <si>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</si>
  <si>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</si>
  <si>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</si>
  <si>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</si>
  <si>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</si>
  <si>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</si>
  <si>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</si>
  <si>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</si>
  <si>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</si>
  <si>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</si>
  <si>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</si>
  <si>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</si>
  <si>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</si>
  <si>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</si>
  <si>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</si>
  <si>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</si>
  <si>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</si>
  <si>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</si>
  <si>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</si>
  <si>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</si>
  <si>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</si>
  <si>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</si>
  <si>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</si>
  <si>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</si>
  <si>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</si>
  <si>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</si>
  <si>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</si>
  <si>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</si>
  <si>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</si>
  <si>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</si>
  <si>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</si>
  <si>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</si>
  <si>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</si>
  <si>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</si>
  <si>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</si>
  <si>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</si>
  <si>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</si>
  <si>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</si>
  <si>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</si>
  <si>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</si>
  <si>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</si>
  <si>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</si>
  <si>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</si>
  <si>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</si>
  <si>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</si>
  <si>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</si>
  <si>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</si>
  <si>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</si>
  <si>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</si>
  <si>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</si>
  <si>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</si>
  <si>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</si>
  <si>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</si>
  <si>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</si>
  <si>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</si>
  <si>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</si>
  <si>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</si>
  <si>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</si>
  <si>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</si>
  <si>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</si>
  <si>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</si>
  <si>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</si>
  <si>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</si>
  <si>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</si>
  <si>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</si>
  <si>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</si>
  <si>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</si>
  <si>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</si>
  <si>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</si>
  <si>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</si>
  <si>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</si>
  <si>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</si>
  <si>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</si>
  <si>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</si>
  <si>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</si>
  <si>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</si>
  <si>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</si>
  <si>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</si>
  <si>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</si>
  <si>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</si>
  <si>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</si>
  <si>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</si>
  <si>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</si>
  <si>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</si>
  <si>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</si>
  <si>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</si>
  <si>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</si>
  <si>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</si>
  <si>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</si>
  <si>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</si>
  <si>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</si>
  <si>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</si>
  <si>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</si>
  <si>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</si>
  <si>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</si>
  <si>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</si>
  <si>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</si>
  <si>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</si>
  <si>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</si>
  <si>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</si>
  <si>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</si>
  <si>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</si>
  <si>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</si>
  <si>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</si>
  <si>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</si>
  <si>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</si>
  <si>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</si>
  <si>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</si>
  <si>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</si>
  <si>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</si>
  <si>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</si>
  <si>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</si>
  <si>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</si>
  <si>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</si>
  <si>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</si>
  <si>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</si>
  <si>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</si>
  <si>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</si>
  <si>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</si>
  <si>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</si>
  <si>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</si>
  <si>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</si>
  <si>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</si>
  <si>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</si>
  <si>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</si>
  <si>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</si>
  <si>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</si>
  <si>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</si>
  <si>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</si>
  <si>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</si>
  <si>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</si>
  <si>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</si>
  <si>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</si>
  <si>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</si>
  <si>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</si>
  <si>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</si>
  <si>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</si>
  <si>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</si>
  <si>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</si>
  <si>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</si>
  <si>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</si>
  <si>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</si>
  <si>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</si>
  <si>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</si>
  <si>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</si>
  <si>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</si>
  <si>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</si>
  <si>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</si>
  <si>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</si>
  <si>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</si>
  <si>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</si>
  <si>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</si>
  <si>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</si>
  <si>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</si>
  <si>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</si>
  <si>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</si>
  <si>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</si>
  <si>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</si>
  <si>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</si>
  <si>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</si>
  <si>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</si>
  <si>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</si>
  <si>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</si>
  <si>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</si>
  <si>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</si>
  <si>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</si>
  <si>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</si>
  <si>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</si>
  <si>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</si>
  <si>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</si>
  <si>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</si>
  <si>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</si>
  <si>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</si>
  <si>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</si>
  <si>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</si>
  <si>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</si>
  <si>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</si>
  <si>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</si>
  <si>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</si>
  <si>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</si>
  <si>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</si>
  <si>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</si>
  <si>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</si>
  <si>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</si>
  <si>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</si>
  <si>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</si>
  <si>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</si>
  <si>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</si>
  <si>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</si>
  <si>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</si>
  <si>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</si>
  <si>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</si>
  <si>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</si>
  <si>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</si>
  <si>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</si>
  <si>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</si>
  <si>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</si>
  <si>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</si>
  <si>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</si>
  <si>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</si>
  <si>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</si>
  <si>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</si>
  <si>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</si>
  <si>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</si>
  <si>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</si>
  <si>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</si>
  <si>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</si>
  <si>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</si>
  <si>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</si>
  <si>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</si>
  <si>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</si>
  <si>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</si>
  <si>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</si>
  <si>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</si>
  <si>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</si>
  <si>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</si>
  <si>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</si>
  <si>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</si>
  <si>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</si>
  <si>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</si>
  <si>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</si>
  <si>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</si>
  <si>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</si>
  <si>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</si>
  <si>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</si>
  <si>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</si>
  <si>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</si>
  <si>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</si>
  <si>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</si>
  <si>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</si>
  <si>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</si>
  <si>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</si>
  <si>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</si>
  <si>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</si>
  <si>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</si>
  <si>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</si>
  <si>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</si>
  <si>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</si>
  <si>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</si>
  <si>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</si>
  <si>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</si>
  <si>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</si>
  <si>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</si>
  <si>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</si>
  <si>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</si>
  <si>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</si>
  <si>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</si>
  <si>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</si>
  <si>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</si>
  <si>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</si>
  <si>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</si>
  <si>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</si>
  <si>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</si>
  <si>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</si>
  <si>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</si>
  <si>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</si>
  <si>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</si>
  <si>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</si>
  <si>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</si>
  <si>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</si>
  <si>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</si>
  <si>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</si>
  <si>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</si>
  <si>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</si>
  <si>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</si>
  <si>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</si>
  <si>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</si>
  <si>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</si>
  <si>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</si>
  <si>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</si>
  <si>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</si>
  <si>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</si>
  <si>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</si>
  <si>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</si>
  <si>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</si>
  <si>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</si>
  <si>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</si>
  <si>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</si>
  <si>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</si>
  <si>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</si>
  <si>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</si>
  <si>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</si>
  <si>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</si>
  <si>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</si>
  <si>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</si>
  <si>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</si>
  <si>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</si>
  <si>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</si>
  <si>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</si>
  <si>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</si>
  <si>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</si>
  <si>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</si>
  <si>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</si>
  <si>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</si>
  <si>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</si>
  <si>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</si>
  <si>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</si>
  <si>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</si>
  <si>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</si>
  <si>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</si>
  <si>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</si>
  <si>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</si>
  <si>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</si>
  <si>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</si>
  <si>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</si>
  <si>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</si>
  <si>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</si>
  <si>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</si>
  <si>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</si>
  <si>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</si>
  <si>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</si>
  <si>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</si>
  <si>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</si>
  <si>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</si>
  <si>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</si>
  <si>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</si>
  <si>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</si>
  <si>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</si>
  <si>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</si>
  <si>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</si>
  <si>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</si>
  <si>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</si>
  <si>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</si>
  <si>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</si>
  <si>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</si>
  <si>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</si>
  <si>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</si>
  <si>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</si>
  <si>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</si>
  <si>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</si>
  <si>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</si>
  <si>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</si>
  <si>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</si>
  <si>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</si>
  <si>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</si>
  <si>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</si>
  <si>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</si>
  <si>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</si>
  <si>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</si>
  <si>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</si>
  <si>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</si>
  <si>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</si>
  <si>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</si>
  <si>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</si>
  <si>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</si>
  <si>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</si>
  <si>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</si>
  <si>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</si>
  <si>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</si>
  <si>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</si>
  <si>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</si>
  <si>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</si>
  <si>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</si>
  <si>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</si>
  <si>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</si>
  <si>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</si>
  <si>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</si>
  <si>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</si>
  <si>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</si>
  <si>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</si>
  <si>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</si>
  <si>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</si>
  <si>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</si>
  <si>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</si>
  <si>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</si>
  <si>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</si>
  <si>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</si>
  <si>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</si>
  <si>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</si>
  <si>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</si>
  <si>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</si>
  <si>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</si>
  <si>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</si>
  <si>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</si>
  <si>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</si>
  <si>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</si>
  <si>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</si>
  <si>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</si>
  <si>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</si>
  <si>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</si>
  <si>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</si>
  <si>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</si>
  <si>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</si>
  <si>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</si>
  <si>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</si>
  <si>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</si>
  <si>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</si>
  <si>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</si>
  <si>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</si>
  <si>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</si>
  <si>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</si>
  <si>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</si>
  <si>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</si>
  <si>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</si>
  <si>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</si>
  <si>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</si>
  <si>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</si>
  <si>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</si>
  <si>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</si>
  <si>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</si>
  <si>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</si>
  <si>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</si>
  <si>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</si>
  <si>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</si>
  <si>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</si>
  <si>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</si>
  <si>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</si>
  <si>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</si>
  <si>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</si>
  <si>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</si>
  <si>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</si>
  <si>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</si>
  <si>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</si>
  <si>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</si>
  <si>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</si>
  <si>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</si>
  <si>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</si>
  <si>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</si>
  <si>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</si>
  <si>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</si>
  <si>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</si>
  <si>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</si>
  <si>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</si>
  <si>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</si>
  <si>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</si>
  <si>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</si>
  <si>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</si>
  <si>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</si>
  <si>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</si>
  <si>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</si>
  <si>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</si>
  <si>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</si>
  <si>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</si>
  <si>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</si>
  <si>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</si>
  <si>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</si>
  <si>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</si>
  <si>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</si>
  <si>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</si>
  <si>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</si>
  <si>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</si>
  <si>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</si>
  <si>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</si>
  <si>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</si>
  <si>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</si>
  <si>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</si>
  <si>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</si>
  <si>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</si>
  <si>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</si>
  <si>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</si>
  <si>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</si>
  <si>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</si>
  <si>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</si>
  <si>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</si>
  <si>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</si>
  <si>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</si>
  <si>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</si>
  <si>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</si>
  <si>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</si>
  <si>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</si>
  <si>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</si>
  <si>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</si>
  <si>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</si>
  <si>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</si>
  <si>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</si>
  <si>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</si>
  <si>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</si>
  <si>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</si>
  <si>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</si>
  <si>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</si>
  <si>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</si>
  <si>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</si>
  <si>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</si>
  <si>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</si>
  <si>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</si>
  <si>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</si>
  <si>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</si>
  <si>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</si>
  <si>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</si>
  <si>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</si>
  <si>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</si>
  <si>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</si>
  <si>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</si>
  <si>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</si>
  <si>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</si>
  <si>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</si>
  <si>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</si>
  <si>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</si>
  <si>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</si>
  <si>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</si>
  <si>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</si>
  <si>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</si>
  <si>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</si>
  <si>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</si>
  <si>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</si>
  <si>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</si>
  <si>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</si>
  <si>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</si>
  <si>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</si>
  <si>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</si>
  <si>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</si>
  <si>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</si>
  <si>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</si>
  <si>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</si>
  <si>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</si>
  <si>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</si>
  <si>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</si>
  <si>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</si>
  <si>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</si>
  <si>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</si>
  <si>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</si>
  <si>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</si>
  <si>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</si>
  <si>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</si>
  <si>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</si>
  <si>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</si>
  <si>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</si>
  <si>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</si>
  <si>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</si>
  <si>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</si>
  <si>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</si>
  <si>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</si>
  <si>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</si>
  <si>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</si>
  <si>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</si>
  <si>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</si>
  <si>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</si>
  <si>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</si>
  <si>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</si>
  <si>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</si>
  <si>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</si>
  <si>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</si>
  <si>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</si>
  <si>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</si>
  <si>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</si>
  <si>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</si>
  <si>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</si>
  <si>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</si>
  <si>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</si>
  <si>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</si>
  <si>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</si>
  <si>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</si>
  <si>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</si>
  <si>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</si>
  <si>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</si>
  <si>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</si>
  <si>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</si>
  <si>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</si>
  <si>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</si>
  <si>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</si>
  <si>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</si>
  <si>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</si>
  <si>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</si>
  <si>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</si>
  <si>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</si>
  <si>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</si>
  <si>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</si>
  <si>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</si>
  <si>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</si>
  <si>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</si>
  <si>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</si>
  <si>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</si>
  <si>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</si>
  <si>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</si>
  <si>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</si>
  <si>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</si>
  <si>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</si>
  <si>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</si>
  <si>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</si>
  <si>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</si>
  <si>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</si>
  <si>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</si>
  <si>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</si>
  <si>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</si>
  <si>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</si>
  <si>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</si>
  <si>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</si>
  <si>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</si>
  <si>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</si>
  <si>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</si>
  <si>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</si>
  <si>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</si>
  <si>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</si>
  <si>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</si>
  <si>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</si>
  <si>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</si>
  <si>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</si>
  <si>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</si>
  <si>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</si>
  <si>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</si>
  <si>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</si>
  <si>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</si>
  <si>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</si>
  <si>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</si>
  <si>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</si>
  <si>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</si>
  <si>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</si>
  <si>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</si>
  <si>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</si>
  <si>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</si>
  <si>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</si>
  <si>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</si>
  <si>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</si>
  <si>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</si>
  <si>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</si>
  <si>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</si>
  <si>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</si>
  <si>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</si>
  <si>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</si>
  <si>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</si>
  <si>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</si>
  <si>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</si>
  <si>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</si>
  <si>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</si>
  <si>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</si>
  <si>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</si>
  <si>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</si>
  <si>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</si>
  <si>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</si>
  <si>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</si>
  <si>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</si>
  <si>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</si>
  <si>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</si>
  <si>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</si>
  <si>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</si>
  <si>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</si>
  <si>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</si>
  <si>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</si>
  <si>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</si>
  <si>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</si>
  <si>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</si>
  <si>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</si>
  <si>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</si>
  <si>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</si>
  <si>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</si>
  <si>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</si>
  <si>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</si>
  <si>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</si>
  <si>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</si>
  <si>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</si>
  <si>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</si>
  <si>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</si>
  <si>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</si>
  <si>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</si>
  <si>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</si>
  <si>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</si>
  <si>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</si>
  <si>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</si>
  <si>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</si>
  <si>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</si>
  <si>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</si>
  <si>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</si>
  <si>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</si>
  <si>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</si>
  <si>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</si>
  <si>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</si>
  <si>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</si>
  <si>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</si>
  <si>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</si>
  <si>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</si>
  <si>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</si>
  <si>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</si>
  <si>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</si>
  <si>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</si>
  <si>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</si>
  <si>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</si>
  <si>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</si>
  <si>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</si>
  <si>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</si>
  <si>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</si>
  <si>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</si>
  <si>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</si>
  <si>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</si>
  <si>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</si>
  <si>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</si>
  <si>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</si>
  <si>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</si>
  <si>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</si>
  <si>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</si>
  <si>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</si>
  <si>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</si>
  <si>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</si>
  <si>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</si>
  <si>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</si>
  <si>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</si>
  <si>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</si>
  <si>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</si>
  <si>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</si>
  <si>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</si>
  <si>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</si>
  <si>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</si>
  <si>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</si>
  <si>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</si>
  <si>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</si>
  <si>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</si>
  <si>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</si>
  <si>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</si>
  <si>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</si>
  <si>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</si>
  <si>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</si>
  <si>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</si>
  <si>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</si>
  <si>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</si>
  <si>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</si>
  <si>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</si>
  <si>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</si>
  <si>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</si>
  <si>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</si>
  <si>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</si>
  <si>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</si>
  <si>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</si>
  <si>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</si>
  <si>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</si>
  <si>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</si>
  <si>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</si>
  <si>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</si>
  <si>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</si>
  <si>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</si>
  <si>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</si>
  <si>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</si>
  <si>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</si>
  <si>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</si>
  <si>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</si>
  <si>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</si>
  <si>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</si>
  <si>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</si>
  <si>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</si>
  <si>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</si>
  <si>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</si>
  <si>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</si>
  <si>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</si>
  <si>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</si>
  <si>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</si>
  <si>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</si>
  <si>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</si>
  <si>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</si>
  <si>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</si>
  <si>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</si>
  <si>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</si>
  <si>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</si>
  <si>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</si>
  <si>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</si>
  <si>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</si>
  <si>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</si>
  <si>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</si>
  <si>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</si>
  <si>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</si>
  <si>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</si>
  <si>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</si>
  <si>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</si>
  <si>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</si>
  <si>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</si>
  <si>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</si>
  <si>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</si>
  <si>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</si>
  <si>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</si>
  <si>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</si>
  <si>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</si>
  <si>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</si>
  <si>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</si>
  <si>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</si>
  <si>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</si>
  <si>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</si>
  <si>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</si>
  <si>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</si>
  <si>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</si>
  <si>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</si>
  <si>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</si>
  <si>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</si>
  <si>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</si>
  <si>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</si>
  <si>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</si>
  <si>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</si>
  <si>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</si>
  <si>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</si>
  <si>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</si>
  <si>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</si>
  <si>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</si>
  <si>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</si>
  <si>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</si>
  <si>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</si>
  <si>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</si>
  <si>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</si>
  <si>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</si>
  <si>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</si>
  <si>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</si>
  <si>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</si>
  <si>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</si>
  <si>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</si>
  <si>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</si>
  <si>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</si>
  <si>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</si>
  <si>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</si>
  <si>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</si>
  <si>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</si>
  <si>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</si>
  <si>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</si>
  <si>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</si>
  <si>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</si>
  <si>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</si>
  <si>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</si>
  <si>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</si>
  <si>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</si>
  <si>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</si>
  <si>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</si>
  <si>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</si>
  <si>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</si>
  <si>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</si>
  <si>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</si>
  <si>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</si>
  <si>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</si>
  <si>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</si>
  <si>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</si>
  <si>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</si>
  <si>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</si>
  <si>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</si>
  <si>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</si>
  <si>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</si>
  <si>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</si>
  <si>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</si>
  <si>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</si>
  <si>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</si>
  <si>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</si>
  <si>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</si>
  <si>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</si>
  <si>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</si>
  <si>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</si>
  <si>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</si>
  <si>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</si>
  <si>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</si>
  <si>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</si>
  <si>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</si>
  <si>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</si>
  <si>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</si>
  <si>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</si>
  <si>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</si>
  <si>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</si>
  <si>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</si>
  <si>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</si>
  <si>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</si>
  <si>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</si>
  <si>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</si>
  <si>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</si>
  <si>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</si>
  <si>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</si>
  <si>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</si>
  <si>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</si>
  <si>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</si>
  <si>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</si>
  <si>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</si>
  <si>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</si>
  <si>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</si>
  <si>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</si>
  <si>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</si>
  <si>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</si>
  <si>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</si>
  <si>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</si>
  <si>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</si>
  <si>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</si>
  <si>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</si>
  <si>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</si>
  <si>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</si>
  <si>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</si>
  <si>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</si>
  <si>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</si>
  <si>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</si>
  <si>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</si>
  <si>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</si>
  <si>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</si>
  <si>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</si>
  <si>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</si>
  <si>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</si>
  <si>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</si>
  <si>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</si>
  <si>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</si>
  <si>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</si>
  <si>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</si>
  <si>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</si>
  <si>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</si>
  <si>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</si>
  <si>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</si>
  <si>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</si>
  <si>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</si>
  <si>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</si>
  <si>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</si>
  <si>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</si>
  <si>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</si>
  <si>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</si>
  <si>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</si>
  <si>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</si>
  <si>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</si>
  <si>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</si>
  <si>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</si>
  <si>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</si>
  <si>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</si>
  <si>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</si>
  <si>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</si>
  <si>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</si>
  <si>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</si>
  <si>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</si>
  <si>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</si>
  <si>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</si>
  <si>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</si>
  <si>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</si>
  <si>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</si>
  <si>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</si>
  <si>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</si>
  <si>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</si>
  <si>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</si>
  <si>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</si>
  <si>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</si>
  <si>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</si>
  <si>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</si>
  <si>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</si>
  <si>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</si>
  <si>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</si>
  <si>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</si>
  <si>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</si>
  <si>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</si>
  <si>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</si>
  <si>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</si>
  <si>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</si>
  <si>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</si>
  <si>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</si>
  <si>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</si>
  <si>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</si>
  <si>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</si>
  <si>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</si>
  <si>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</si>
  <si>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</si>
  <si>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</si>
  <si>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</si>
  <si>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</si>
  <si>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</si>
  <si>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</si>
  <si>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</si>
  <si>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</si>
  <si>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</si>
  <si>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</si>
  <si>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</si>
  <si>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</si>
  <si>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</si>
  <si>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</si>
  <si>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</si>
  <si>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</si>
  <si>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</si>
  <si>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</si>
  <si>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</si>
  <si>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</si>
  <si>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</si>
  <si>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</si>
  <si>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</si>
  <si>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</si>
  <si>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</si>
  <si>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</si>
  <si>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</si>
  <si>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</si>
  <si>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</si>
  <si>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</si>
  <si>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</si>
  <si>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</si>
  <si>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</si>
  <si>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</si>
  <si>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</si>
  <si>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</si>
  <si>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</si>
  <si>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</si>
  <si>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</si>
  <si>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</si>
  <si>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</si>
  <si>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</si>
  <si>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</si>
  <si>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</si>
  <si>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</si>
  <si>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</si>
  <si>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</si>
  <si>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</si>
  <si>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</si>
  <si>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</si>
  <si>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</si>
  <si>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</si>
  <si>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</si>
  <si>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</si>
  <si>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</si>
  <si>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</si>
  <si>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</si>
  <si>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</si>
  <si>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</si>
  <si>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</si>
  <si>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</si>
  <si>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</si>
  <si>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</si>
  <si>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</si>
  <si>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</si>
  <si>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</si>
  <si>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</si>
  <si>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</si>
  <si>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</si>
  <si>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</si>
  <si>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</si>
  <si>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</si>
  <si>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</si>
  <si>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</si>
  <si>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</si>
  <si>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</si>
  <si>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</si>
  <si>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</si>
  <si>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</si>
  <si>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</si>
  <si>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</si>
  <si>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</si>
  <si>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</si>
  <si>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</si>
  <si>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</si>
  <si>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</si>
  <si>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</si>
  <si>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</si>
  <si>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</si>
  <si>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</si>
  <si>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</si>
  <si>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</si>
  <si>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</si>
  <si>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</si>
  <si>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</si>
  <si>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</si>
  <si>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</si>
  <si>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</si>
  <si>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</si>
  <si>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</si>
  <si>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</si>
  <si>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</si>
  <si>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</si>
  <si>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</si>
  <si>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</si>
  <si>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</si>
  <si>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</si>
  <si>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</si>
  <si>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</si>
  <si>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</si>
  <si>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</si>
  <si>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</si>
  <si>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</si>
  <si>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</si>
  <si>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</si>
  <si>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</si>
  <si>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</si>
  <si>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</si>
  <si>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</si>
  <si>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</si>
  <si>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</si>
  <si>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</si>
  <si>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</si>
  <si>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</si>
  <si>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</si>
  <si>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</si>
  <si>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</si>
  <si>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</si>
  <si>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</si>
  <si>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</si>
  <si>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</si>
  <si>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</si>
  <si>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</si>
  <si>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</si>
  <si>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</si>
  <si>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</si>
  <si>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</si>
  <si>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</si>
  <si>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</si>
  <si>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</si>
  <si>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</si>
  <si>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</si>
  <si>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</si>
  <si>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</si>
  <si>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</si>
  <si>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</si>
  <si>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</si>
  <si>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</si>
  <si>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</si>
  <si>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</si>
  <si>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</si>
  <si>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</si>
  <si>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</si>
  <si>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</si>
  <si>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</si>
  <si>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</si>
  <si>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</si>
  <si>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</si>
  <si>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</si>
  <si>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</si>
  <si>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</si>
  <si>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</si>
  <si>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</si>
  <si>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</si>
  <si>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</si>
  <si>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</si>
  <si>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</si>
  <si>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</si>
  <si>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</si>
  <si>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</si>
  <si>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</si>
  <si>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</si>
  <si>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</si>
  <si>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</si>
  <si>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</si>
  <si>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</si>
  <si>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</si>
  <si>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</si>
  <si>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</si>
  <si>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</si>
  <si>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</si>
  <si>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</si>
  <si>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</si>
  <si>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</si>
  <si>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</si>
  <si>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</si>
  <si>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</si>
  <si>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</si>
  <si>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</si>
  <si>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</si>
  <si>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</si>
  <si>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</si>
  <si>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</si>
  <si>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</si>
  <si>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</si>
  <si>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</si>
  <si>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</si>
  <si>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</si>
  <si>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</si>
  <si>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</si>
  <si>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</si>
  <si>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</si>
  <si>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</si>
  <si>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</si>
  <si>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</si>
  <si>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</si>
  <si>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</si>
  <si>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</si>
  <si>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</si>
  <si>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</si>
  <si>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</si>
  <si>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</si>
  <si>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</si>
  <si>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</si>
  <si>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</si>
  <si>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</si>
  <si>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</si>
  <si>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</si>
  <si>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</si>
  <si>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</si>
  <si>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</si>
  <si>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</si>
  <si>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</si>
  <si>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</si>
  <si>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</si>
  <si>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</si>
  <si>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</si>
  <si>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</si>
  <si>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</si>
  <si>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</si>
  <si>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</si>
  <si>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</si>
  <si>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</si>
  <si>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</si>
  <si>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</si>
  <si>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</si>
  <si>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</si>
  <si>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</si>
  <si>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</si>
  <si>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</si>
  <si>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</si>
  <si>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</si>
  <si>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</si>
  <si>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</si>
  <si>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</si>
  <si>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</si>
  <si>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</si>
  <si>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</si>
  <si>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</si>
  <si>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</si>
  <si>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</si>
  <si>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</si>
  <si>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</si>
  <si>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</si>
  <si>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</si>
  <si>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</si>
  <si>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</si>
  <si>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</si>
  <si>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</si>
  <si>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</si>
  <si>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</si>
  <si>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</si>
  <si>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</si>
  <si>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</si>
  <si>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</si>
  <si>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</si>
  <si>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</si>
  <si>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</si>
  <si>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</si>
  <si>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</si>
  <si>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</si>
  <si>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</si>
  <si>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</si>
  <si>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</si>
  <si>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</si>
  <si>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</si>
  <si>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</si>
  <si>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</si>
  <si>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</si>
  <si>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</si>
  <si>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</si>
  <si>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</si>
  <si>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</si>
  <si>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</si>
  <si>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</si>
  <si>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</si>
  <si>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</si>
  <si>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</si>
  <si>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</si>
  <si>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</si>
  <si>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</si>
  <si>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</si>
  <si>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</si>
  <si>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</si>
  <si>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</si>
  <si>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</si>
  <si>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</si>
  <si>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</si>
  <si>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</si>
  <si>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</si>
  <si>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</si>
  <si>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</si>
  <si>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</si>
  <si>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</si>
  <si>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</si>
  <si>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</si>
  <si>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</si>
  <si>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</si>
  <si>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</si>
  <si>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</si>
  <si>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</si>
  <si>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</si>
  <si>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</si>
  <si>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</si>
  <si>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</si>
  <si>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</si>
  <si>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</si>
  <si>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</si>
  <si>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</si>
  <si>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</si>
  <si>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</si>
  <si>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</si>
  <si>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</si>
  <si>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</si>
  <si>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</si>
  <si>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</si>
  <si>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</si>
  <si>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</si>
  <si>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</si>
  <si>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</si>
  <si>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</si>
  <si>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</si>
  <si>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</si>
  <si>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</si>
  <si>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</si>
  <si>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</si>
  <si>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</si>
  <si>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</si>
  <si>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</si>
  <si>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</si>
  <si>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</si>
  <si>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</si>
  <si>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</si>
  <si>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</si>
  <si>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</si>
  <si>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</si>
  <si>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</si>
  <si>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</si>
  <si>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</si>
  <si>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</si>
  <si>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</si>
  <si>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</si>
  <si>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</si>
  <si>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</si>
  <si>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</si>
  <si>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</si>
  <si>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</si>
  <si>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</si>
  <si>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</si>
  <si>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</si>
  <si>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</si>
  <si>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</si>
  <si>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</si>
  <si>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</si>
  <si>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</si>
  <si>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</si>
  <si>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</si>
  <si>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</si>
  <si>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</si>
  <si>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</si>
  <si>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</si>
  <si>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</si>
  <si>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</si>
  <si>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</si>
  <si>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</si>
  <si>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</si>
  <si>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</si>
  <si>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</si>
  <si>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</si>
  <si>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</si>
  <si>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</si>
  <si>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</si>
  <si>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</si>
  <si>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</si>
  <si>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</si>
  <si>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</si>
  <si>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</si>
  <si>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</si>
  <si>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</si>
  <si>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</si>
  <si>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</si>
  <si>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</si>
  <si>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</si>
  <si>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</si>
  <si>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</si>
  <si>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</si>
  <si>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</si>
  <si>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</si>
  <si>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</si>
  <si>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</si>
  <si>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</si>
  <si>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</si>
  <si>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</si>
  <si>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</si>
  <si>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</si>
  <si>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</si>
  <si>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</si>
  <si>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</si>
  <si>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</si>
  <si>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</si>
  <si>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</si>
  <si>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</si>
  <si>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</si>
  <si>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</si>
  <si>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</si>
  <si>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</si>
  <si>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</si>
  <si>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</si>
  <si>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</si>
  <si>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</si>
  <si>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</si>
  <si>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</si>
  <si>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</si>
  <si>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</si>
  <si>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</si>
  <si>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</si>
  <si>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</si>
  <si>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</si>
  <si>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</si>
  <si>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</si>
  <si>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</si>
  <si>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</si>
  <si>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</si>
  <si>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</si>
  <si>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</si>
  <si>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</si>
  <si>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</si>
  <si>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</si>
  <si>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</si>
  <si>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</si>
  <si>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</si>
  <si>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</si>
  <si>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</si>
  <si>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</si>
  <si>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</si>
  <si>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</si>
  <si>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</si>
  <si>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</si>
  <si>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</si>
  <si>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</si>
  <si>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</si>
  <si>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</si>
  <si>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</si>
  <si>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</si>
  <si>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</si>
  <si>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</si>
  <si>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</si>
  <si>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</si>
  <si>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</si>
  <si>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</si>
  <si>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</si>
  <si>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</si>
  <si>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</si>
  <si>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</si>
  <si>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</si>
  <si>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</si>
  <si>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</si>
  <si>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</si>
  <si>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</si>
  <si>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</si>
  <si>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</si>
  <si>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</si>
  <si>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</si>
  <si>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</si>
  <si>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</si>
  <si>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</si>
  <si>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</si>
  <si>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</si>
  <si>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</si>
  <si>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</si>
  <si>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</si>
  <si>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</si>
  <si>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</si>
  <si>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</si>
  <si>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</si>
  <si>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</si>
  <si>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</si>
  <si>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</si>
  <si>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</si>
  <si>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</si>
  <si>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</si>
  <si>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</si>
  <si>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</si>
  <si>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</si>
  <si>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</si>
  <si>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</si>
  <si>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</si>
  <si>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</si>
  <si>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</si>
  <si>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</si>
  <si>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</si>
  <si>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</si>
  <si>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</si>
  <si>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</si>
  <si>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</si>
  <si>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</si>
  <si>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</si>
  <si>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</si>
  <si>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</si>
  <si>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</si>
  <si>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</si>
  <si>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</si>
  <si>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</si>
  <si>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</si>
  <si>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</si>
  <si>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</si>
  <si>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</si>
  <si>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</si>
  <si>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</si>
  <si>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</si>
  <si>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</si>
  <si>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</si>
  <si>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</si>
  <si>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</si>
  <si>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</si>
  <si>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</si>
  <si>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</si>
  <si>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</si>
  <si>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</si>
  <si>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</si>
  <si>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</si>
  <si>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</si>
  <si>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</si>
  <si>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</si>
  <si>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</si>
  <si>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</si>
  <si>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</si>
  <si>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</si>
  <si>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</si>
  <si>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</si>
  <si>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</si>
  <si>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</si>
  <si>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</si>
  <si>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</si>
  <si>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</si>
  <si>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</si>
  <si>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</si>
  <si>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</si>
  <si>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</si>
  <si>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</si>
  <si>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</si>
  <si>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</si>
  <si>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</si>
  <si>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</si>
  <si>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</si>
  <si>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</si>
  <si>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</si>
  <si>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</si>
  <si>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</si>
  <si>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</si>
  <si>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</si>
  <si>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</si>
  <si>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</si>
  <si>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</si>
  <si>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</si>
  <si>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</si>
  <si>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</si>
  <si>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</si>
  <si>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</si>
  <si>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</si>
  <si>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</si>
  <si>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</si>
  <si>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</si>
  <si>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</si>
  <si>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</si>
  <si>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</si>
  <si>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</si>
  <si>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</si>
  <si>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</si>
  <si>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</si>
  <si>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</si>
  <si>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</si>
  <si>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</si>
  <si>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</si>
  <si>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</si>
  <si>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</si>
  <si>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</si>
  <si>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</si>
  <si>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</si>
  <si>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</si>
  <si>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</si>
  <si>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</si>
  <si>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</si>
  <si>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</si>
  <si>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</si>
  <si>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</si>
  <si>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</si>
  <si>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</si>
  <si>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</si>
  <si>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</si>
  <si>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</si>
  <si>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</si>
  <si>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</si>
  <si>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</si>
  <si>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</si>
  <si>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</si>
  <si>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</si>
  <si>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</si>
  <si>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</si>
  <si>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</si>
  <si>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</si>
  <si>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</si>
  <si>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</si>
  <si>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</si>
  <si>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</si>
  <si>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</si>
  <si>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</si>
  <si>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</si>
  <si>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</si>
  <si>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</si>
  <si>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</si>
  <si>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</si>
  <si>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</si>
  <si>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</si>
  <si>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</si>
  <si>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</si>
  <si>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</si>
  <si>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</si>
  <si>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</si>
  <si>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</si>
  <si>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</si>
  <si>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</si>
  <si>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</si>
  <si>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</si>
  <si>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</si>
  <si>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</si>
  <si>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</si>
  <si>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</si>
  <si>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</si>
  <si>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</si>
  <si>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</si>
  <si>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</si>
  <si>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</si>
  <si>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</si>
  <si>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</si>
  <si>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</si>
  <si>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</si>
  <si>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</si>
  <si>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</si>
  <si>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</si>
  <si>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</si>
  <si>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</si>
  <si>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</si>
  <si>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</si>
  <si>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</si>
  <si>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</si>
  <si>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</si>
  <si>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</si>
  <si>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</si>
  <si>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</si>
  <si>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</si>
  <si>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</si>
  <si>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</si>
  <si>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</si>
  <si>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</si>
  <si>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</si>
  <si>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</si>
  <si>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</si>
  <si>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</si>
  <si>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</si>
  <si>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</si>
  <si>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</si>
  <si>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</si>
  <si>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</si>
  <si>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</si>
  <si>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</si>
  <si>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</si>
  <si>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</si>
  <si>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</si>
  <si>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</si>
  <si>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</si>
  <si>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</si>
  <si>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</si>
  <si>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</si>
  <si>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</si>
  <si>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</si>
  <si>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</si>
  <si>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</si>
  <si>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</si>
  <si>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</si>
  <si>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</si>
  <si>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</si>
  <si>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</si>
  <si>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</si>
  <si>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</si>
  <si>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</si>
  <si>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</si>
  <si>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</si>
  <si>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</si>
  <si>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</si>
  <si>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</si>
  <si>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</si>
  <si>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</si>
  <si>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</si>
  <si>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</si>
  <si>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</si>
  <si>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</si>
  <si>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</si>
  <si>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</si>
  <si>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</si>
  <si>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</si>
  <si>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</si>
  <si>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</si>
  <si>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</si>
  <si>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</si>
  <si>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</si>
  <si>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</si>
  <si>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</si>
  <si>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</si>
  <si>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</si>
  <si>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</si>
  <si>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</si>
  <si>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</si>
  <si>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</si>
  <si>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</si>
  <si>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</si>
  <si>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</si>
  <si>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</si>
  <si>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</si>
  <si>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</si>
  <si>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</si>
  <si>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</si>
  <si>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</si>
  <si>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</si>
  <si>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</si>
  <si>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</si>
  <si>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</si>
  <si>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</si>
  <si>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</si>
  <si>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</si>
  <si>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</si>
  <si>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</si>
  <si>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</si>
  <si>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</si>
  <si>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</si>
  <si>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</si>
  <si>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</si>
  <si>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</si>
  <si>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</si>
  <si>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</si>
  <si>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</si>
  <si>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</si>
  <si>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</si>
  <si>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</si>
  <si>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</si>
  <si>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</si>
  <si>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</si>
  <si>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</si>
  <si>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</si>
  <si>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</si>
  <si>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</si>
  <si>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</si>
  <si>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</si>
  <si>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</si>
  <si>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</si>
  <si>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</si>
  <si>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</si>
  <si>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</si>
  <si>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</si>
  <si>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</si>
  <si>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</si>
  <si>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</si>
  <si>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</si>
  <si>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</si>
  <si>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</si>
  <si>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</si>
  <si>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</si>
  <si>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</si>
  <si>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</si>
  <si>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</si>
  <si>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</si>
  <si>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</si>
  <si>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</si>
  <si>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</si>
  <si>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</si>
  <si>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</si>
  <si>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</si>
  <si>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</si>
  <si>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</si>
  <si>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</si>
  <si>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</si>
  <si>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</si>
  <si>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</si>
  <si>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</si>
  <si>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</si>
  <si>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</si>
  <si>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</si>
  <si>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</si>
  <si>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</si>
  <si>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</si>
  <si>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</si>
  <si>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</si>
  <si>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</si>
  <si>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</si>
  <si>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</si>
  <si>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</si>
  <si>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</si>
  <si>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</si>
  <si>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</si>
  <si>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</si>
  <si>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</si>
  <si>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</si>
  <si>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</si>
  <si>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</si>
  <si>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</si>
  <si>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</si>
  <si>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</si>
  <si>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</si>
  <si>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</si>
  <si>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</si>
  <si>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</si>
  <si>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</si>
  <si>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</si>
  <si>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</si>
  <si>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</si>
  <si>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</si>
  <si>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</si>
  <si>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</si>
  <si>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</si>
  <si>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</si>
  <si>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</si>
  <si>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</si>
  <si>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</si>
  <si>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</si>
  <si>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</si>
  <si>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</si>
  <si>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</si>
  <si>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</si>
  <si>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</si>
  <si>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</si>
  <si>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</si>
  <si>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</si>
  <si>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</si>
  <si>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</si>
  <si>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</si>
  <si>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</si>
  <si>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</si>
  <si>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</si>
  <si>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</si>
  <si>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</si>
  <si>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</si>
  <si>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</si>
  <si>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</si>
  <si>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</si>
  <si>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</si>
  <si>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</si>
  <si>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</si>
  <si>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</si>
  <si>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</si>
  <si>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</si>
  <si>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</si>
  <si>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</si>
  <si>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</si>
  <si>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</si>
  <si>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</si>
  <si>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</si>
  <si>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</si>
  <si>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</si>
  <si>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</si>
  <si>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</si>
  <si>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</si>
  <si>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</si>
  <si>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</si>
  <si>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</si>
  <si>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</si>
  <si>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</si>
  <si>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</si>
  <si>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</si>
  <si>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</si>
  <si>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</si>
  <si>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</si>
  <si>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</si>
  <si>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</si>
  <si>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</si>
  <si>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</si>
  <si>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</si>
  <si>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</si>
  <si>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</si>
  <si>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</si>
  <si>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</si>
  <si>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</si>
  <si>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</si>
  <si>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</si>
  <si>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</si>
  <si>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</si>
  <si>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</si>
  <si>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</si>
  <si>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</si>
  <si>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</si>
  <si>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</si>
  <si>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</si>
  <si>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</si>
  <si>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</si>
  <si>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</si>
  <si>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</si>
  <si>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</si>
  <si>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</si>
  <si>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</si>
  <si>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</si>
  <si>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</si>
  <si>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</si>
  <si>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</si>
  <si>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</si>
  <si>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</si>
  <si>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</si>
  <si>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</si>
  <si>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</si>
  <si>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</si>
  <si>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</si>
  <si>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</si>
  <si>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</si>
  <si>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</si>
  <si>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</si>
  <si>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</si>
  <si>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</si>
  <si>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</si>
  <si>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</si>
  <si>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</si>
  <si>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</si>
  <si>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</si>
  <si>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</si>
  <si>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</si>
  <si>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</si>
  <si>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</si>
  <si>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</si>
  <si>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</si>
  <si>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</si>
  <si>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</si>
  <si>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</si>
  <si>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</si>
  <si>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</si>
  <si>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</si>
  <si>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</si>
  <si>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</si>
  <si>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</si>
  <si>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</si>
  <si>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</si>
  <si>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</si>
  <si>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</si>
  <si>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</si>
  <si>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</si>
  <si>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</si>
  <si>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</si>
  <si>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</si>
  <si>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</si>
  <si>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</si>
  <si>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</si>
  <si>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</si>
  <si>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</si>
  <si>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</si>
  <si>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</si>
  <si>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</si>
  <si>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</si>
  <si>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</si>
  <si>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</si>
  <si>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</si>
  <si>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</si>
  <si>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</si>
  <si>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</si>
  <si>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</si>
  <si>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</si>
  <si>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</si>
  <si>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</si>
  <si>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</si>
  <si>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</si>
  <si>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</si>
  <si>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</si>
  <si>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</si>
  <si>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</si>
  <si>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</si>
  <si>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</si>
  <si>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</si>
  <si>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</si>
  <si>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</si>
  <si>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</si>
  <si>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</si>
  <si>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</si>
  <si>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</si>
  <si>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</si>
  <si>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</si>
  <si>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</si>
  <si>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</si>
  <si>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</si>
  <si>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</si>
  <si>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</si>
  <si>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</si>
  <si>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</si>
  <si>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</si>
  <si>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</si>
  <si>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</si>
  <si>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</si>
  <si>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</si>
  <si>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</si>
  <si>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</si>
  <si>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</si>
  <si>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</si>
  <si>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</si>
  <si>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</si>
  <si>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</si>
  <si>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</si>
  <si>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</si>
  <si>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</si>
  <si>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</si>
  <si>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</si>
  <si>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</si>
  <si>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</si>
  <si>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</si>
  <si>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</si>
  <si>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</si>
  <si>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</si>
  <si>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</si>
  <si>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</si>
  <si>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</si>
  <si>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</si>
  <si>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</si>
  <si>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</si>
  <si>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</si>
  <si>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</si>
  <si>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</si>
  <si>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</si>
  <si>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</si>
  <si>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</si>
  <si>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</si>
  <si>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</si>
  <si>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</si>
  <si>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</si>
  <si>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</si>
  <si>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</si>
  <si>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</si>
  <si>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</si>
  <si>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</si>
  <si>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</si>
  <si>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</si>
  <si>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</si>
  <si>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</si>
  <si>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</si>
  <si>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</si>
  <si>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</si>
  <si>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</si>
  <si>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</si>
  <si>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</si>
  <si>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</si>
  <si>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</si>
  <si>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</si>
  <si>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</si>
  <si>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</si>
  <si>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</si>
  <si>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</si>
  <si>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</si>
  <si>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</si>
  <si>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</si>
  <si>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</si>
  <si>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</si>
  <si>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</si>
  <si>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</si>
  <si>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</si>
  <si>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</si>
  <si>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</si>
  <si>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</si>
  <si>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</si>
  <si>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</si>
  <si>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</si>
  <si>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</si>
  <si>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</si>
  <si>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</si>
  <si>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</si>
  <si>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</si>
  <si>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</si>
  <si>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</si>
  <si>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</si>
  <si>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</si>
  <si>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</si>
  <si>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</si>
  <si>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</si>
  <si>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</si>
  <si>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</si>
  <si>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</si>
  <si>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</si>
  <si>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</si>
  <si>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</si>
  <si>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</si>
  <si>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</si>
  <si>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</si>
  <si>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</si>
  <si>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</si>
  <si>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</si>
  <si>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</si>
  <si>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</si>
  <si>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</si>
  <si>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</si>
  <si>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</si>
  <si>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</si>
  <si>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</si>
  <si>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</si>
  <si>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</si>
  <si>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</si>
  <si>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</si>
  <si>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</si>
  <si>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</si>
  <si>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</si>
  <si>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</si>
  <si>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</si>
  <si>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</si>
  <si>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</si>
  <si>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</si>
  <si>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</si>
  <si>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</si>
  <si>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</si>
  <si>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</si>
  <si>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</si>
  <si>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</si>
  <si>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</si>
  <si>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</si>
  <si>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</si>
  <si>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</si>
  <si>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</si>
  <si>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</si>
  <si>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</si>
  <si>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</si>
  <si>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</si>
  <si>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</si>
  <si>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</si>
  <si>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</si>
  <si>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</si>
  <si>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</si>
  <si>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</si>
  <si>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</si>
  <si>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</si>
  <si>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</si>
  <si>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</si>
  <si>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</si>
  <si>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</si>
  <si>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</si>
  <si>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</si>
  <si>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</si>
  <si>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</si>
  <si>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</si>
  <si>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</si>
  <si>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</si>
  <si>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</si>
  <si>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</si>
  <si>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</si>
  <si>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</si>
  <si>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</si>
  <si>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</si>
  <si>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</si>
  <si>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</si>
  <si>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</si>
  <si>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</si>
  <si>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</si>
  <si>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</si>
  <si>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</si>
  <si>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</si>
  <si>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</si>
  <si>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</si>
  <si>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</si>
  <si>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</si>
  <si>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</si>
  <si>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</si>
  <si>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</si>
  <si>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</si>
  <si>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</si>
  <si>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</si>
  <si>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</si>
  <si>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</si>
  <si>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</si>
  <si>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</si>
  <si>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</si>
  <si>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</si>
  <si>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</si>
  <si>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</si>
  <si>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</si>
  <si>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</si>
  <si>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</si>
  <si>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</si>
  <si>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</si>
  <si>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</si>
  <si>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</si>
  <si>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</si>
  <si>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</si>
  <si>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</si>
  <si>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</si>
  <si>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</si>
  <si>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</si>
  <si>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</si>
  <si>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</si>
  <si>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</si>
  <si>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</si>
  <si>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</si>
  <si>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</si>
  <si>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</si>
  <si>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</si>
  <si>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</si>
  <si>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</si>
  <si>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</si>
  <si>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</si>
  <si>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</si>
  <si>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</si>
  <si>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</si>
  <si>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</si>
  <si>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</si>
  <si>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</si>
  <si>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</si>
  <si>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</si>
  <si>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</si>
  <si>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</si>
  <si>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</si>
  <si>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</si>
  <si>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</si>
  <si>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</si>
  <si>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</si>
  <si>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</si>
  <si>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</si>
  <si>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</si>
  <si>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</si>
  <si>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</si>
  <si>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</si>
  <si>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</si>
  <si>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</si>
  <si>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</si>
  <si>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</si>
  <si>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</si>
  <si>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</si>
  <si>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</si>
  <si>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</si>
  <si>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</si>
  <si>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</si>
  <si>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</si>
  <si>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</si>
  <si>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</si>
  <si>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</si>
  <si>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</si>
  <si>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</si>
  <si>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</si>
  <si>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</si>
  <si>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</si>
  <si>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</si>
  <si>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</si>
  <si>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</si>
  <si>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</si>
  <si>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</si>
  <si>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</si>
  <si>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</si>
  <si>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</si>
  <si>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</si>
  <si>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</si>
  <si>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</si>
  <si>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</si>
  <si>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</si>
  <si>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</si>
  <si>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</si>
  <si>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</si>
  <si>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</si>
  <si>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</si>
  <si>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</si>
  <si>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</si>
  <si>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</si>
  <si>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</si>
  <si>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</si>
  <si>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</si>
  <si>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</si>
  <si>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</si>
  <si>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</si>
  <si>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</si>
  <si>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</si>
  <si>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</si>
  <si>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</si>
  <si>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</si>
  <si>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</si>
  <si>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</si>
  <si>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</si>
  <si>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</si>
  <si>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</si>
  <si>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</si>
  <si>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</si>
  <si>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</si>
  <si>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</si>
  <si>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</si>
  <si>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</si>
  <si>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</si>
  <si>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</si>
  <si>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</si>
  <si>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</si>
  <si>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</si>
  <si>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</si>
  <si>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</si>
  <si>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</si>
  <si>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</si>
  <si>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</si>
  <si>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</si>
  <si>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</si>
  <si>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</si>
  <si>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</si>
  <si>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</si>
  <si>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</si>
  <si>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</si>
  <si>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</si>
  <si>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</si>
  <si>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</si>
  <si>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</si>
  <si>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</si>
  <si>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</si>
  <si>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</si>
  <si>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</si>
  <si>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</si>
  <si>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</si>
  <si>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</si>
  <si>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</si>
  <si>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</si>
  <si>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</si>
  <si>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</si>
  <si>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</si>
  <si>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</si>
  <si>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</si>
  <si>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</si>
  <si>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</si>
  <si>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</si>
  <si>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</si>
  <si>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</si>
  <si>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</si>
  <si>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</si>
  <si>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</si>
  <si>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</si>
  <si>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</si>
  <si>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</si>
  <si>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</si>
  <si>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</si>
  <si>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</si>
  <si>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</si>
  <si>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</si>
  <si>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</si>
  <si>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</si>
  <si>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</si>
  <si>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</si>
  <si>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</si>
  <si>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</si>
  <si>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</si>
  <si>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</si>
  <si>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</si>
  <si>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</si>
  <si>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</si>
  <si>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</si>
  <si>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</si>
  <si>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</si>
  <si>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</si>
  <si>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</si>
  <si>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</si>
  <si>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</si>
  <si>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</si>
  <si>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</si>
  <si>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</si>
  <si>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</si>
  <si>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</si>
  <si>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</si>
  <si>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</si>
  <si>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</si>
  <si>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</si>
  <si>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</si>
  <si>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</si>
  <si>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</si>
  <si>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</si>
  <si>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</si>
  <si>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</si>
  <si>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</si>
  <si>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</si>
  <si>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</si>
  <si>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</si>
  <si>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</si>
  <si>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</si>
  <si>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</si>
  <si>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</si>
  <si>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</si>
  <si>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</si>
  <si>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</si>
  <si>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</si>
  <si>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</si>
  <si>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</si>
  <si>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</si>
  <si>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</si>
  <si>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</si>
  <si>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</si>
  <si>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</si>
  <si>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</si>
  <si>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</si>
  <si>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</si>
  <si>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</si>
  <si>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</si>
  <si>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</si>
  <si>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</si>
  <si>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</si>
  <si>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</si>
  <si>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</si>
  <si>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</si>
  <si>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</si>
  <si>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</si>
  <si>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</si>
  <si>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</si>
  <si>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</si>
  <si>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</si>
  <si>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</si>
  <si>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</si>
  <si>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</si>
  <si>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</si>
  <si>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</si>
  <si>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</si>
  <si>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</si>
  <si>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</si>
  <si>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</si>
  <si>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</si>
  <si>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</si>
  <si>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</si>
  <si>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</si>
  <si>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</si>
  <si>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</si>
  <si>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</si>
  <si>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</si>
  <si>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</si>
  <si>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</si>
  <si>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</si>
  <si>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</si>
  <si>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</si>
  <si>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</si>
  <si>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</si>
  <si>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</si>
  <si>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</si>
  <si>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</si>
  <si>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</si>
  <si>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</si>
  <si>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</si>
  <si>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</si>
  <si>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</si>
  <si>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</si>
  <si>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</si>
  <si>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</si>
  <si>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</si>
  <si>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</si>
  <si>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</si>
  <si>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</si>
  <si>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</si>
  <si>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</si>
  <si>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</si>
  <si>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</si>
  <si>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</si>
  <si>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</si>
  <si>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</si>
  <si>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</si>
  <si>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</si>
  <si>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</si>
  <si>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</si>
  <si>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</si>
  <si>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</si>
  <si>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</si>
  <si>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</si>
  <si>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</si>
  <si>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</si>
  <si>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</si>
  <si>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</si>
  <si>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</si>
  <si>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</si>
  <si>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</si>
  <si>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</si>
  <si>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</si>
  <si>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</si>
  <si>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</si>
  <si>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</si>
  <si>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</si>
  <si>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</si>
  <si>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</si>
  <si>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</si>
  <si>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</si>
  <si>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</si>
  <si>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</si>
  <si>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</si>
  <si>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</si>
  <si>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</si>
  <si>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</si>
  <si>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</si>
  <si>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</si>
  <si>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</si>
  <si>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</si>
  <si>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</si>
  <si>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</si>
  <si>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</si>
  <si>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</si>
  <si>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</si>
  <si>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</si>
  <si>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</si>
  <si>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</si>
  <si>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</si>
  <si>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</si>
  <si>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</si>
  <si>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</si>
  <si>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</si>
  <si>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</si>
  <si>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</si>
  <si>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</si>
  <si>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</si>
  <si>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</si>
  <si>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</si>
  <si>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</si>
  <si>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</si>
  <si>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</si>
  <si>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</si>
  <si>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</si>
  <si>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</si>
  <si>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</si>
  <si>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</si>
  <si>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</si>
  <si>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</si>
  <si>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</si>
  <si>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</si>
  <si>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</si>
  <si>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</si>
  <si>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</si>
  <si>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</si>
  <si>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</si>
  <si>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</si>
  <si>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</si>
  <si>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</si>
  <si>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</si>
  <si>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</si>
  <si>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</si>
  <si>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</si>
  <si>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</si>
  <si>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</si>
  <si>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</si>
  <si>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</si>
  <si>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</si>
  <si>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</si>
  <si>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</si>
  <si>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</si>
  <si>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</si>
  <si>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</si>
  <si>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</si>
  <si>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</si>
  <si>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</si>
  <si>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</si>
  <si>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</si>
  <si>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</si>
  <si>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</si>
  <si>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</si>
  <si>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</si>
  <si>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</si>
  <si>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</si>
  <si>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</si>
  <si>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</si>
  <si>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</si>
  <si>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</si>
  <si>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</si>
  <si>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</si>
  <si>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</si>
  <si>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</si>
  <si>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</si>
  <si>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</si>
  <si>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</si>
  <si>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</si>
  <si>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</si>
  <si>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</si>
  <si>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</si>
  <si>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</si>
  <si>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</si>
  <si>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</si>
  <si>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</si>
  <si>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</si>
  <si>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</si>
  <si>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</si>
  <si>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</si>
  <si>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</si>
  <si>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</si>
  <si>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</si>
  <si>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</si>
  <si>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</si>
  <si>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</si>
  <si>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</si>
  <si>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</si>
  <si>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</si>
  <si>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</si>
  <si>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</si>
  <si>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</si>
  <si>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</si>
  <si>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</si>
  <si>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</si>
  <si>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</si>
  <si>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</si>
  <si>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</si>
  <si>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</si>
  <si>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</si>
  <si>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</si>
  <si>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</si>
  <si>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</si>
  <si>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</si>
  <si>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</si>
  <si>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</si>
  <si>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</si>
  <si>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</si>
  <si>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</si>
  <si>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</si>
  <si>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</si>
  <si>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</si>
  <si>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</si>
  <si>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</si>
  <si>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</si>
  <si>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</si>
  <si>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</si>
  <si>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</si>
  <si>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</si>
  <si>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</si>
  <si>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</si>
  <si>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</si>
  <si>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</si>
  <si>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</si>
  <si>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</si>
  <si>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</si>
  <si>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</si>
  <si>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</si>
  <si>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</si>
  <si>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</si>
  <si>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</si>
  <si>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</si>
  <si>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</si>
  <si>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</si>
  <si>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</si>
  <si>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</si>
  <si>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</si>
  <si>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</si>
  <si>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</si>
  <si>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</si>
  <si>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</si>
  <si>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</si>
  <si>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</si>
  <si>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</si>
  <si>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</si>
  <si>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</si>
  <si>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</si>
  <si>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</si>
  <si>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</si>
  <si>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</si>
  <si>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</si>
  <si>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</si>
  <si>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</si>
  <si>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</si>
  <si>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</si>
  <si>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</si>
  <si>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</si>
  <si>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</si>
  <si>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</si>
  <si>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</si>
  <si>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</si>
  <si>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</si>
  <si>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</si>
  <si>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</si>
  <si>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</si>
  <si>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</si>
  <si>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</si>
  <si>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</si>
  <si>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</si>
  <si>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</si>
  <si>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</si>
  <si>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</si>
  <si>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</si>
  <si>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</si>
  <si>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</si>
  <si>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</si>
  <si>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</si>
  <si>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</si>
  <si>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</si>
  <si>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</si>
  <si>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</si>
  <si>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</si>
  <si>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</si>
  <si>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</si>
  <si>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</si>
  <si>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</si>
  <si>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</si>
  <si>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</si>
  <si>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</si>
  <si>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</si>
  <si>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</si>
  <si>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</si>
  <si>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</si>
  <si>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</si>
  <si>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</si>
  <si>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</si>
  <si>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</si>
  <si>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</si>
  <si>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</si>
  <si>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</si>
  <si>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</si>
  <si>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</si>
  <si>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</si>
  <si>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</si>
  <si>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</si>
  <si>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</si>
  <si>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</si>
  <si>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</si>
  <si>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</si>
  <si>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</si>
  <si>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</si>
  <si>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</si>
  <si>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</si>
  <si>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</si>
  <si>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</si>
  <si>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</si>
  <si>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</si>
  <si>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</si>
  <si>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</si>
  <si>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</si>
  <si>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</si>
  <si>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</si>
  <si>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</si>
  <si>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</si>
  <si>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</si>
  <si>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</si>
  <si>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</si>
  <si>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</si>
  <si>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</si>
  <si>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</si>
  <si>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</si>
  <si>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</si>
  <si>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</si>
  <si>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</si>
  <si>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</si>
  <si>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</si>
  <si>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</si>
  <si>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</si>
  <si>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</si>
  <si>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</si>
  <si>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</si>
  <si>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</si>
  <si>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</si>
  <si>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</si>
  <si>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</si>
  <si>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</si>
  <si>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</si>
  <si>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</si>
  <si>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</si>
  <si>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</si>
  <si>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</si>
  <si>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</si>
  <si>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</si>
  <si>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</si>
  <si>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</si>
  <si>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</si>
  <si>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</si>
  <si>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</si>
  <si>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</si>
  <si>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</si>
  <si>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</si>
  <si>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</si>
  <si>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</si>
  <si>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</si>
  <si>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</si>
  <si>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</si>
  <si>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</si>
  <si>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</si>
  <si>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</si>
  <si>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</si>
  <si>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</si>
  <si>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</si>
  <si>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</si>
  <si>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</si>
  <si>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</si>
  <si>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</si>
  <si>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</si>
  <si>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</si>
  <si>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</si>
  <si>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</si>
  <si>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</si>
  <si>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</si>
  <si>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</si>
  <si>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</si>
  <si>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</si>
  <si>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</si>
  <si>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</si>
  <si>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</si>
  <si>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</si>
  <si>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</si>
  <si>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</si>
  <si>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</si>
  <si>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</si>
  <si>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</si>
  <si>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</si>
  <si>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</si>
  <si>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</si>
  <si>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</si>
  <si>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</si>
  <si>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</si>
  <si>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</si>
  <si>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</si>
  <si>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</si>
  <si>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</si>
  <si>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</si>
  <si>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</si>
  <si>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</si>
  <si>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</si>
  <si>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</si>
  <si>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</si>
  <si>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</si>
  <si>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</si>
  <si>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</si>
  <si>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</si>
  <si>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</si>
  <si>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</si>
  <si>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</si>
  <si>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</si>
  <si>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</si>
  <si>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</si>
  <si>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</si>
  <si>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</si>
  <si>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</si>
  <si>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</si>
  <si>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</si>
  <si>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</si>
  <si>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</si>
  <si>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</si>
  <si>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</si>
  <si>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</si>
  <si>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</si>
  <si>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</si>
  <si>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</si>
  <si>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</si>
  <si>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</si>
  <si>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</si>
  <si>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</si>
  <si>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</si>
  <si>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</si>
  <si>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</si>
  <si>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</si>
  <si>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</si>
  <si>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</si>
  <si>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</si>
  <si>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</si>
  <si>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</si>
  <si>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</si>
  <si>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</si>
  <si>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</si>
  <si>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</si>
  <si>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</si>
  <si>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</si>
  <si>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</si>
  <si>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</si>
  <si>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</si>
  <si>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</si>
  <si>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</si>
  <si>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</si>
  <si>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</si>
  <si>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</si>
  <si>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</si>
  <si>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</si>
  <si>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</si>
  <si>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</si>
  <si>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</si>
  <si>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</si>
  <si>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</si>
  <si>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</si>
  <si>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</si>
  <si>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</si>
  <si>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</si>
  <si>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</si>
  <si>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</si>
  <si>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</si>
  <si>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</si>
  <si>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</si>
  <si>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</si>
  <si>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</si>
  <si>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</si>
  <si>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</si>
  <si>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</si>
  <si>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</si>
  <si>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</si>
  <si>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</si>
  <si>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</si>
  <si>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</si>
  <si>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</si>
  <si>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</si>
  <si>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</si>
  <si>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</si>
  <si>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</si>
  <si>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</si>
  <si>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</si>
  <si>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</si>
  <si>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</si>
  <si>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</si>
  <si>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</si>
  <si>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</si>
  <si>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</si>
  <si>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</si>
  <si>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</si>
  <si>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</si>
  <si>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</si>
  <si>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</si>
  <si>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</si>
  <si>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</si>
  <si>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</si>
  <si>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</si>
  <si>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</si>
  <si>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</si>
  <si>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</si>
  <si>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</si>
  <si>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</si>
  <si>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</si>
  <si>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</si>
  <si>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</si>
  <si>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</si>
  <si>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</si>
  <si>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</si>
  <si>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</si>
  <si>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</si>
  <si>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</si>
  <si>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</si>
  <si>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</si>
  <si>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</si>
  <si>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</si>
  <si>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</si>
  <si>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</si>
  <si>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</si>
  <si>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</si>
  <si>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</si>
  <si>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</si>
  <si>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</si>
  <si>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</si>
  <si>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</si>
  <si>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</si>
  <si>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</si>
  <si>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</si>
  <si>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</si>
  <si>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</si>
  <si>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</si>
  <si>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</si>
  <si>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</si>
  <si>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</si>
  <si>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</si>
  <si>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</si>
  <si>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</si>
  <si>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</si>
  <si>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</si>
  <si>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</si>
  <si>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</si>
  <si>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</si>
  <si>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</si>
  <si>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</si>
  <si>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</si>
  <si>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</si>
  <si>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</si>
  <si>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</si>
  <si>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</si>
  <si>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</si>
  <si>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</si>
  <si>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</si>
  <si>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</si>
  <si>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</si>
  <si>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</si>
  <si>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</si>
  <si>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</si>
  <si>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</si>
  <si>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</si>
  <si>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</si>
  <si>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</si>
  <si>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</si>
  <si>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</si>
  <si>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</si>
  <si>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</si>
  <si>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</si>
  <si>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</si>
  <si>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</si>
  <si>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</si>
  <si>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</si>
  <si>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</si>
  <si>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</si>
  <si>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</si>
  <si>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</si>
  <si>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</si>
  <si>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</si>
  <si>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</si>
  <si>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</si>
  <si>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</si>
  <si>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</si>
  <si>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</si>
  <si>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</si>
  <si>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</si>
  <si>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</si>
  <si>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</si>
  <si>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</si>
  <si>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</si>
  <si>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</si>
  <si>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</si>
  <si>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</si>
  <si>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</si>
  <si>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</si>
  <si>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</si>
  <si>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</si>
  <si>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</si>
  <si>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</si>
  <si>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</si>
  <si>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</si>
  <si>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</si>
  <si>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</si>
  <si>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</si>
  <si>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</si>
  <si>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</si>
  <si>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</si>
  <si>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</si>
  <si>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</si>
  <si>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</si>
  <si>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</si>
  <si>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</si>
  <si>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</si>
  <si>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</si>
  <si>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</si>
  <si>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</si>
  <si>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</si>
  <si>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</si>
  <si>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</si>
  <si>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</si>
  <si>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</si>
  <si>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</si>
  <si>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</si>
  <si>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</si>
  <si>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</si>
  <si>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</si>
  <si>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</si>
  <si>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</si>
  <si>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</si>
  <si>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</si>
  <si>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</si>
  <si>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</si>
  <si>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</si>
  <si>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</si>
  <si>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</si>
  <si>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</si>
  <si>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</si>
  <si>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</si>
  <si>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</si>
  <si>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</si>
  <si>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</si>
  <si>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</si>
  <si>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</si>
  <si>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</si>
  <si>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</si>
  <si>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</si>
  <si>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</si>
  <si>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</si>
  <si>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</si>
  <si>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</si>
  <si>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</si>
  <si>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</si>
  <si>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</si>
  <si>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</si>
  <si>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</si>
  <si>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</si>
  <si>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</si>
  <si>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</si>
  <si>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</si>
  <si>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</si>
  <si>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</si>
  <si>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</si>
  <si>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</si>
  <si>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</si>
  <si>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</si>
  <si>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</si>
  <si>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</si>
  <si>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</si>
  <si>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</si>
  <si>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</si>
  <si>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</si>
  <si>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</si>
  <si>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</si>
  <si>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</si>
  <si>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</si>
  <si>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</si>
  <si>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</si>
  <si>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</si>
  <si>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</si>
  <si>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</si>
  <si>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</si>
  <si>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</si>
  <si>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</si>
  <si>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</si>
  <si>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</si>
  <si>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</si>
  <si>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</si>
  <si>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</si>
  <si>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</si>
  <si>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</si>
  <si>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</si>
  <si>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</si>
  <si>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</si>
  <si>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</si>
  <si>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</si>
  <si>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</si>
  <si>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</si>
  <si>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</si>
  <si>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</si>
  <si>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</si>
  <si>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</si>
  <si>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</si>
  <si>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</si>
  <si>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</si>
  <si>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</si>
  <si>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</si>
  <si>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</si>
  <si>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</si>
  <si>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</si>
  <si>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</si>
  <si>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</si>
  <si>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</si>
  <si>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</si>
  <si>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</si>
  <si>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</si>
  <si>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</si>
  <si>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</si>
  <si>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</si>
  <si>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</si>
  <si>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</si>
  <si>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</si>
  <si>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</si>
  <si>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</si>
  <si>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</si>
  <si>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</si>
  <si>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</si>
  <si>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</si>
  <si>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</si>
  <si>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</si>
  <si>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</si>
  <si>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</si>
  <si>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</si>
  <si>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</si>
  <si>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</si>
  <si>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</si>
  <si>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</si>
  <si>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</si>
  <si>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</si>
  <si>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</si>
  <si>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</si>
  <si>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</si>
  <si>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</si>
  <si>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</si>
  <si>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</si>
  <si>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</si>
  <si>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</si>
  <si>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</si>
  <si>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</si>
  <si>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</si>
  <si>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</si>
  <si>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</si>
  <si>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</si>
  <si>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</si>
  <si>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</si>
  <si>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</si>
  <si>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</si>
  <si>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</si>
  <si>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</si>
  <si>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</si>
  <si>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</si>
  <si>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</si>
  <si>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</si>
  <si>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</si>
  <si>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</si>
  <si>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</si>
  <si>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</si>
  <si>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</si>
  <si>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</si>
  <si>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</si>
  <si>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</si>
  <si>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</si>
  <si>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</si>
  <si>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</si>
  <si>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</si>
  <si>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</si>
  <si>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</si>
  <si>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</si>
  <si>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</si>
  <si>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</si>
  <si>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</si>
  <si>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</si>
  <si>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</si>
  <si>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</si>
  <si>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</si>
  <si>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</si>
  <si>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</si>
  <si>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</si>
  <si>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</si>
  <si>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</si>
  <si>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</si>
  <si>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</si>
  <si>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</si>
  <si>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</si>
  <si>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</si>
  <si>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</si>
  <si>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</si>
  <si>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</si>
  <si>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</si>
  <si>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</si>
  <si>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</si>
  <si>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</si>
  <si>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</si>
  <si>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</si>
  <si>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</si>
  <si>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</si>
  <si>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</si>
  <si>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</si>
  <si>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</si>
  <si>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</si>
  <si>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</si>
  <si>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</si>
  <si>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</si>
  <si>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</si>
  <si>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</si>
  <si>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</si>
  <si>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</si>
  <si>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</si>
  <si>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</si>
  <si>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</si>
  <si>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</si>
  <si>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</si>
  <si>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</si>
  <si>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</si>
  <si>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</si>
  <si>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</si>
  <si>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</si>
  <si>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</si>
  <si>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</si>
  <si>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</si>
  <si>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</si>
  <si>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</si>
  <si>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</si>
  <si>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</si>
  <si>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</si>
  <si>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</si>
  <si>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</si>
  <si>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</si>
  <si>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</si>
  <si>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</si>
  <si>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</si>
  <si>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</si>
  <si>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</si>
  <si>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</si>
  <si>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</si>
  <si>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</si>
  <si>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</si>
  <si>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</si>
  <si>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</si>
  <si>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</si>
  <si>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</si>
  <si>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</si>
  <si>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</si>
  <si>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</si>
  <si>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</si>
  <si>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</si>
  <si>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</si>
  <si>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</si>
  <si>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</si>
  <si>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</si>
  <si>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</si>
  <si>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</si>
  <si>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</si>
  <si>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</si>
  <si>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</si>
  <si>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</si>
  <si>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</si>
  <si>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</si>
  <si>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</si>
  <si>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</si>
  <si>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</si>
  <si>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</si>
  <si>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</si>
  <si>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</si>
  <si>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</si>
  <si>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</si>
  <si>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</si>
  <si>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</si>
  <si>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</si>
  <si>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</si>
  <si>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</si>
  <si>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</si>
  <si>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</si>
  <si>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</si>
  <si>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</si>
  <si>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</si>
  <si>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</si>
  <si>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</si>
  <si>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</si>
  <si>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</si>
  <si>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</si>
  <si>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</si>
  <si>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</si>
  <si>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</si>
  <si>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</si>
  <si>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</si>
  <si>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</si>
  <si>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</si>
  <si>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</si>
  <si>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</si>
  <si>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</si>
  <si>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</si>
  <si>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</si>
  <si>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</si>
  <si>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</si>
  <si>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</si>
  <si>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</si>
  <si>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</si>
  <si>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</si>
  <si>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</si>
  <si>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</si>
  <si>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</si>
  <si>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</si>
  <si>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</si>
  <si>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</si>
  <si>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</si>
  <si>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</si>
  <si>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</si>
  <si>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</si>
  <si>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</si>
  <si>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</si>
  <si>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</si>
  <si>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</si>
  <si>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</si>
  <si>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</si>
  <si>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</si>
  <si>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</si>
  <si>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</si>
  <si>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</si>
  <si>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</si>
  <si>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</si>
  <si>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</si>
  <si>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</si>
  <si>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</si>
  <si>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</si>
  <si>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</si>
  <si>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</si>
  <si>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</si>
  <si>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</si>
  <si>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</si>
  <si>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</si>
  <si>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</si>
  <si>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</si>
  <si>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</si>
  <si>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</si>
  <si>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</si>
  <si>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</si>
  <si>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</si>
  <si>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</si>
  <si>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</si>
  <si>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</si>
  <si>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</si>
  <si>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</si>
  <si>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</si>
  <si>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</si>
  <si>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</si>
  <si>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</si>
  <si>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</si>
  <si>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</si>
  <si>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</si>
  <si>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</si>
  <si>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</si>
  <si>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</si>
  <si>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</si>
  <si>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</si>
  <si>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</si>
  <si>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</si>
  <si>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</si>
  <si>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</si>
  <si>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</si>
  <si>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</si>
  <si>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</si>
  <si>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</si>
  <si>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</si>
  <si>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</si>
  <si>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</si>
  <si>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</si>
  <si>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</si>
  <si>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</si>
  <si>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</si>
  <si>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</si>
  <si>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</si>
  <si>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</si>
  <si>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</si>
  <si>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</si>
  <si>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</si>
  <si>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</si>
  <si>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</si>
  <si>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</si>
  <si>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</si>
  <si>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</si>
  <si>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</si>
  <si>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</si>
  <si>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</si>
  <si>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</si>
  <si>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</si>
  <si>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</si>
  <si>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</si>
  <si>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</si>
  <si>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</si>
  <si>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</si>
  <si>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</si>
  <si>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</si>
  <si>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</si>
  <si>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</si>
  <si>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</si>
  <si>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</si>
  <si>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</si>
  <si>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</si>
  <si>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</si>
  <si>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</si>
  <si>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</si>
  <si>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</si>
  <si>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</si>
  <si>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</si>
  <si>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</si>
  <si>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</si>
  <si>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</si>
  <si>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</si>
  <si>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</si>
  <si>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</si>
  <si>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</si>
  <si>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</si>
  <si>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</si>
  <si>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</si>
  <si>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</si>
  <si>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</si>
  <si>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</si>
  <si>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</si>
  <si>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</si>
  <si>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</si>
  <si>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</si>
  <si>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</si>
  <si>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</si>
  <si>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</si>
  <si>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</si>
  <si>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</si>
  <si>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</si>
  <si>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</si>
  <si>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</si>
  <si>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</si>
  <si>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</si>
  <si>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</si>
  <si>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</si>
  <si>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</si>
  <si>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</si>
  <si>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</si>
  <si>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</si>
  <si>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</si>
  <si>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</si>
  <si>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</si>
  <si>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</si>
  <si>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</si>
  <si>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</si>
  <si>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</si>
  <si>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</si>
  <si>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</si>
  <si>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</si>
  <si>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</si>
  <si>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</si>
  <si>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</si>
  <si>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</si>
  <si>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</si>
  <si>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</si>
  <si>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</si>
  <si>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</si>
  <si>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</si>
  <si>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</si>
  <si>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</si>
  <si>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</si>
  <si>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</si>
  <si>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</si>
  <si>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</si>
  <si>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</si>
  <si>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</si>
  <si>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</si>
  <si>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</si>
  <si>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</si>
  <si>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</si>
  <si>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</si>
  <si>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</si>
  <si>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</si>
  <si>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</si>
  <si>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</si>
  <si>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</si>
  <si>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</si>
  <si>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</si>
  <si>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</si>
  <si>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</si>
  <si>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</si>
  <si>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</si>
  <si>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</si>
  <si>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</si>
  <si>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</si>
  <si>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</si>
  <si>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</si>
  <si>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</si>
  <si>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</si>
  <si>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</si>
  <si>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</si>
  <si>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</si>
  <si>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</si>
  <si>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</si>
  <si>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</si>
  <si>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</si>
  <si>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</si>
  <si>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</si>
  <si>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</si>
  <si>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</si>
  <si>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</si>
  <si>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</si>
  <si>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</si>
  <si>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</si>
  <si>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</si>
  <si>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</si>
  <si>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</si>
  <si>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</si>
  <si>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</si>
  <si>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</si>
  <si>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</si>
  <si>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</si>
  <si>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</si>
  <si>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</si>
  <si>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</si>
  <si>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</si>
  <si>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</si>
  <si>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</si>
  <si>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</si>
  <si>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</si>
  <si>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</si>
  <si>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</si>
  <si>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</si>
  <si>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</si>
  <si>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</si>
  <si>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</si>
  <si>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</si>
  <si>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</si>
  <si>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</si>
  <si>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</si>
  <si>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</si>
  <si>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</si>
  <si>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</si>
  <si>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</si>
  <si>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</si>
  <si>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</si>
  <si>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</si>
  <si>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</si>
  <si>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</si>
  <si>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</si>
  <si>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</si>
  <si>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</si>
  <si>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</si>
  <si>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</si>
  <si>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</si>
  <si>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</si>
  <si>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</si>
  <si>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</si>
  <si>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</si>
  <si>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</si>
  <si>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</si>
  <si>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</si>
  <si>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</si>
  <si>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</si>
  <si>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</si>
  <si>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</si>
  <si>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</si>
  <si>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</si>
  <si>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</si>
  <si>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</si>
  <si>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</si>
  <si>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</si>
  <si>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</si>
  <si>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</si>
  <si>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</si>
  <si>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</si>
  <si>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</si>
  <si>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</si>
  <si>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</si>
  <si>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</si>
  <si>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</si>
  <si>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</si>
  <si>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</si>
  <si>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</si>
  <si>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</si>
  <si>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</si>
  <si>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</si>
  <si>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</si>
  <si>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</si>
  <si>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</si>
  <si>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</si>
  <si>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</si>
  <si>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</si>
  <si>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</si>
  <si>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</si>
  <si>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</si>
  <si>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</si>
  <si>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</si>
  <si>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</si>
  <si>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</si>
  <si>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</si>
  <si>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</si>
  <si>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</si>
  <si>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</si>
  <si>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</si>
  <si>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</si>
  <si>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</si>
  <si>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</si>
  <si>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</si>
  <si>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</si>
  <si>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</si>
  <si>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</si>
  <si>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</si>
  <si>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</si>
  <si>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</si>
  <si>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</si>
  <si>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</si>
  <si>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</si>
  <si>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</si>
  <si>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</si>
  <si>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</si>
  <si>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</si>
  <si>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</si>
  <si>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</si>
  <si>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</si>
  <si>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</si>
  <si>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</si>
  <si>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</si>
  <si>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</si>
  <si>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</si>
  <si>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</si>
  <si>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</si>
  <si>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</si>
  <si>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</si>
  <si>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</si>
  <si>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</si>
  <si>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</si>
  <si>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</si>
  <si>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</si>
  <si>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</si>
  <si>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</si>
  <si>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</si>
  <si>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</si>
  <si>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</si>
  <si>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</si>
  <si>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</si>
  <si>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</si>
  <si>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</si>
  <si>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</si>
  <si>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</si>
  <si>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</si>
  <si>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</si>
  <si>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</si>
  <si>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</si>
  <si>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</si>
  <si>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</si>
  <si>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</si>
  <si>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</si>
  <si>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</si>
  <si>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</si>
  <si>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</si>
  <si>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</si>
  <si>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</si>
  <si>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</si>
  <si>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</si>
  <si>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</si>
  <si>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</si>
  <si>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</si>
  <si>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</si>
  <si>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</si>
  <si>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</si>
  <si>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</si>
  <si>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</si>
  <si>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</si>
  <si>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</si>
  <si>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</si>
  <si>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</si>
  <si>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</si>
  <si>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</si>
  <si>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</si>
  <si>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</si>
  <si>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</si>
  <si>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</si>
  <si>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</si>
  <si>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</si>
  <si>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</si>
  <si>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</si>
  <si>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</si>
  <si>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</si>
  <si>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</si>
  <si>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</si>
  <si>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</si>
  <si>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</si>
  <si>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</si>
  <si>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</si>
  <si>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</si>
  <si>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</si>
  <si>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</si>
  <si>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</si>
  <si>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</si>
  <si>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</si>
  <si>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</si>
  <si>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</si>
  <si>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</si>
  <si>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</si>
  <si>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</si>
  <si>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</si>
  <si>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</si>
  <si>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</si>
  <si>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</si>
  <si>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</si>
  <si>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</si>
  <si>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</si>
  <si>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</si>
  <si>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</si>
  <si>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</si>
  <si>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</si>
  <si>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</si>
  <si>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</si>
  <si>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</si>
  <si>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</si>
  <si>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</si>
  <si>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</si>
  <si>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</si>
  <si>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</si>
  <si>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</si>
  <si>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</si>
  <si>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</si>
  <si>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</si>
  <si>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</si>
  <si>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</si>
  <si>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</si>
  <si>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</si>
  <si>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</si>
  <si>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</si>
  <si>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</si>
  <si>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</si>
  <si>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</si>
  <si>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</si>
  <si>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</si>
  <si>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</si>
  <si>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</si>
  <si>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</si>
  <si>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</si>
  <si>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</si>
  <si>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</si>
  <si>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</si>
  <si>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</si>
  <si>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</si>
  <si>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</si>
  <si>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</si>
  <si>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</si>
  <si>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</si>
  <si>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</si>
  <si>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</si>
  <si>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</si>
  <si>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</si>
  <si>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</si>
  <si>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</si>
  <si>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</si>
  <si>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</si>
  <si>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</si>
  <si>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</si>
  <si>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</si>
  <si>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</si>
  <si>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</si>
  <si>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</si>
  <si>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</si>
  <si>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</si>
  <si>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</si>
  <si>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</si>
  <si>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</si>
  <si>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</si>
  <si>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</si>
  <si>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</si>
  <si>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</si>
  <si>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</si>
  <si>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</si>
  <si>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</si>
  <si>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</si>
  <si>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</si>
  <si>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</si>
  <si>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</si>
  <si>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</si>
  <si>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</si>
  <si>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</si>
  <si>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</si>
  <si>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</si>
  <si>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</si>
  <si>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</si>
  <si>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</si>
  <si>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</si>
  <si>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</si>
  <si>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</si>
  <si>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</si>
  <si>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</si>
  <si>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</si>
  <si>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</si>
  <si>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</si>
  <si>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</si>
  <si>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</si>
  <si>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</si>
  <si>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</si>
  <si>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</si>
  <si>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</si>
  <si>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</si>
  <si>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</si>
  <si>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</si>
  <si>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</si>
  <si>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</si>
  <si>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</si>
  <si>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</si>
  <si>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</si>
  <si>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</si>
  <si>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</si>
  <si>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</si>
  <si>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</si>
  <si>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</si>
  <si>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</si>
  <si>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</si>
  <si>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</si>
  <si>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</si>
  <si>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</si>
  <si>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</si>
  <si>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</si>
  <si>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</si>
  <si>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</si>
  <si>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</si>
  <si>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</si>
  <si>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</si>
  <si>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</si>
  <si>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</si>
  <si>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</si>
  <si>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</si>
  <si>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</si>
  <si>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</si>
  <si>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</si>
  <si>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</si>
  <si>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</si>
  <si>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</si>
  <si>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</si>
  <si>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</si>
  <si>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</si>
  <si>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</si>
  <si>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</si>
  <si>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</si>
  <si>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</si>
  <si>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</si>
  <si>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</si>
  <si>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</si>
  <si>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</si>
  <si>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</si>
  <si>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</si>
  <si>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</si>
  <si>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</si>
  <si>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</si>
  <si>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</si>
  <si>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</si>
  <si>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</si>
  <si>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</si>
  <si>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</si>
  <si>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</si>
  <si>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</si>
  <si>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</si>
  <si>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</si>
  <si>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</si>
  <si>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</si>
  <si>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</si>
  <si>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</si>
  <si>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</si>
  <si>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</si>
  <si>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</si>
  <si>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</si>
  <si>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</si>
  <si>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</si>
  <si>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</si>
  <si>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</si>
  <si>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</si>
  <si>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</si>
  <si>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</si>
  <si>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</si>
  <si>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</si>
  <si>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</si>
  <si>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</si>
  <si>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</si>
  <si>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</si>
  <si>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</si>
  <si>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</si>
  <si>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</si>
  <si>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</si>
  <si>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</si>
  <si>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</si>
  <si>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</si>
  <si>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</si>
  <si>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</si>
  <si>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</si>
  <si>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</si>
  <si>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</si>
  <si>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</si>
  <si>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</si>
  <si>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</si>
  <si>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</si>
  <si>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</si>
  <si>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</si>
  <si>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</si>
  <si>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</si>
  <si>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</si>
  <si>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</si>
  <si>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</si>
  <si>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</si>
  <si>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</si>
  <si>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</si>
  <si>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</si>
  <si>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</si>
  <si>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</si>
  <si>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</si>
  <si>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</si>
  <si>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</si>
  <si>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</si>
  <si>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</si>
  <si>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</si>
  <si>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</si>
  <si>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</si>
  <si>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</si>
  <si>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</si>
  <si>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</si>
  <si>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</si>
  <si>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</si>
  <si>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</si>
  <si>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</si>
  <si>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</si>
  <si>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</si>
  <si>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</si>
  <si>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</si>
  <si>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</si>
  <si>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</si>
  <si>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</si>
  <si>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</si>
  <si>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</si>
  <si>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</si>
  <si>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</si>
  <si>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</si>
  <si>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</si>
  <si>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</si>
  <si>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</si>
  <si>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</si>
  <si>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</si>
  <si>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</si>
  <si>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</si>
  <si>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</si>
  <si>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</si>
  <si>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</si>
  <si>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</si>
  <si>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</si>
  <si>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</si>
  <si>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</si>
  <si>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</si>
  <si>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</si>
  <si>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</si>
  <si>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</si>
  <si>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</si>
  <si>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</si>
  <si>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</si>
  <si>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</si>
  <si>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</si>
  <si>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</si>
  <si>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</si>
  <si>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</si>
  <si>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</si>
  <si>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</si>
  <si>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</si>
  <si>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</si>
  <si>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</si>
  <si>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</si>
  <si>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</si>
  <si>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</si>
  <si>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</si>
  <si>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</si>
  <si>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</si>
  <si>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</si>
  <si>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</si>
  <si>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</si>
  <si>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</si>
  <si>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</si>
  <si>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</si>
  <si>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</si>
  <si>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</si>
  <si>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</si>
  <si>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</si>
  <si>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</si>
  <si>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</si>
  <si>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</si>
  <si>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</si>
  <si>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</si>
  <si>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</si>
  <si>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</si>
  <si>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</si>
  <si>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</si>
  <si>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</si>
  <si>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</si>
  <si>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</si>
  <si>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</si>
  <si>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</si>
  <si>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</si>
  <si>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</si>
  <si>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</si>
  <si>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</si>
  <si>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</si>
  <si>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</si>
  <si>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</si>
  <si>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</si>
  <si>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</si>
  <si>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</si>
  <si>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</si>
  <si>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</si>
  <si>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</si>
  <si>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</si>
  <si>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</si>
  <si>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</si>
  <si>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</si>
  <si>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</si>
  <si>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</si>
  <si>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</si>
  <si>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</si>
  <si>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</si>
  <si>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</si>
  <si>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</si>
  <si>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</si>
  <si>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</si>
  <si>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</si>
  <si>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</si>
  <si>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</si>
  <si>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</si>
  <si>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</si>
  <si>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</si>
  <si>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</si>
  <si>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</si>
  <si>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</si>
  <si>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</si>
  <si>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</si>
  <si>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</si>
  <si>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</si>
  <si>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</si>
  <si>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</si>
  <si>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</si>
  <si>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</si>
  <si>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</si>
  <si>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</si>
  <si>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</si>
  <si>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</si>
  <si>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</si>
  <si>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</si>
  <si>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</si>
  <si>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</si>
  <si>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</si>
  <si>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</si>
  <si>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</si>
  <si>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</si>
  <si>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</si>
  <si>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</si>
  <si>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</si>
  <si>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</si>
  <si>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</si>
  <si>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</si>
  <si>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</si>
  <si>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</si>
  <si>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</si>
  <si>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</si>
  <si>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</si>
  <si>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</si>
  <si>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</si>
  <si>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</si>
  <si>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</si>
  <si>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</si>
  <si>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</si>
  <si>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</si>
  <si>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</si>
  <si>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</si>
  <si>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</si>
  <si>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</si>
  <si>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</si>
  <si>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</si>
  <si>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</si>
  <si>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</si>
  <si>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</si>
  <si>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</si>
  <si>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</si>
  <si>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</si>
  <si>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</si>
  <si>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</si>
  <si>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</si>
  <si>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</si>
  <si>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</si>
  <si>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</si>
  <si>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</si>
  <si>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</si>
  <si>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</si>
  <si>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</si>
  <si>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</si>
  <si>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</si>
  <si>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</si>
  <si>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</si>
  <si>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</si>
  <si>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</si>
  <si>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</si>
  <si>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</si>
  <si>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</si>
  <si>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</si>
  <si>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</si>
  <si>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</si>
  <si>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</si>
  <si>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</si>
  <si>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</si>
  <si>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</si>
  <si>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</si>
  <si>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</si>
  <si>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</si>
  <si>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</si>
  <si>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</si>
  <si>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</si>
  <si>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</si>
  <si>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</si>
  <si>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</si>
  <si>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</si>
  <si>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</si>
  <si>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</si>
  <si>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</si>
  <si>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</si>
  <si>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</si>
  <si>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</si>
  <si>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</si>
  <si>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</si>
  <si>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</si>
  <si>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</si>
  <si>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</si>
  <si>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</si>
  <si>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</si>
  <si>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</si>
  <si>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</si>
  <si>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</si>
  <si>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</si>
  <si>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</si>
  <si>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</si>
  <si>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</si>
  <si>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</si>
  <si>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</si>
  <si>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</si>
  <si>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</si>
  <si>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</si>
  <si>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</si>
  <si>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</si>
  <si>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</si>
  <si>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</si>
  <si>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</si>
  <si>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</si>
  <si>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</si>
  <si>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</si>
  <si>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</si>
  <si>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</si>
  <si>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</si>
  <si>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</si>
  <si>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</si>
  <si>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</si>
  <si>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</si>
  <si>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</si>
  <si>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</si>
  <si>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</si>
  <si>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</si>
  <si>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</si>
  <si>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</si>
  <si>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</si>
  <si>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</si>
  <si>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</si>
  <si>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</si>
  <si>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</si>
  <si>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</si>
  <si>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</si>
  <si>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</si>
  <si>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</si>
  <si>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</si>
  <si>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</si>
  <si>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</si>
  <si>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</si>
  <si>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</si>
  <si>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</si>
  <si>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</si>
  <si>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</si>
  <si>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</si>
  <si>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</si>
  <si>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</si>
  <si>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</si>
  <si>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</si>
  <si>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</si>
  <si>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</si>
  <si>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</si>
  <si>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</si>
  <si>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</si>
  <si>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</si>
  <si>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</si>
  <si>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</si>
  <si>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</si>
  <si>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</si>
  <si>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</si>
  <si>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</si>
  <si>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</si>
  <si>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</si>
  <si>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</si>
  <si>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</si>
  <si>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</si>
  <si>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</si>
  <si>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</si>
  <si>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</si>
  <si>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</si>
  <si>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</si>
  <si>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</si>
  <si>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</si>
  <si>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</si>
  <si>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</si>
  <si>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</si>
  <si>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</si>
  <si>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</si>
  <si>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</si>
  <si>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</si>
  <si>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</si>
  <si>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</si>
  <si>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</si>
  <si>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</si>
  <si>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</si>
  <si>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</si>
  <si>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</si>
  <si>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</si>
  <si>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</si>
  <si>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</si>
  <si>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</si>
  <si>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</si>
  <si>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</si>
  <si>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</si>
  <si>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</si>
  <si>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</si>
  <si>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</si>
  <si>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</si>
  <si>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</si>
  <si>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</si>
  <si>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</si>
  <si>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</si>
  <si>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</si>
  <si>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</si>
  <si>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</si>
  <si>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</si>
  <si>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</si>
  <si>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</si>
  <si>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</si>
  <si>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</si>
  <si>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</si>
  <si>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</si>
  <si>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</si>
  <si>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</si>
  <si>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</si>
  <si>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</si>
  <si>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</si>
  <si>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</si>
  <si>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</si>
  <si>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</si>
  <si>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</si>
  <si>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</si>
  <si>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</si>
  <si>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</si>
  <si>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</si>
  <si>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</si>
  <si>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</si>
  <si>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</si>
  <si>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</si>
  <si>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</si>
  <si>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</si>
  <si>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</si>
  <si>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</si>
  <si>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</si>
  <si>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</si>
  <si>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</si>
  <si>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</si>
  <si>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</si>
  <si>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</si>
  <si>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</si>
  <si>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</si>
  <si>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</si>
  <si>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</si>
  <si>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</si>
  <si>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</si>
  <si>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</si>
  <si>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</si>
  <si>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</si>
  <si>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</si>
  <si>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</si>
  <si>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</si>
  <si>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</si>
  <si>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</si>
  <si>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</si>
  <si>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</si>
  <si>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</si>
  <si>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</si>
  <si>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</si>
  <si>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</si>
  <si>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</si>
  <si>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</si>
  <si>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</si>
  <si>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</si>
  <si>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</si>
  <si>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</si>
  <si>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</si>
  <si>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</si>
  <si>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</si>
  <si>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</si>
  <si>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</si>
  <si>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</si>
  <si>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</si>
  <si>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</si>
  <si>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</si>
  <si>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</si>
  <si>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</si>
  <si>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</si>
  <si>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</si>
  <si>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</si>
  <si>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</si>
  <si>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</si>
  <si>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</si>
  <si>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</si>
  <si>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</si>
  <si>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</si>
  <si>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</si>
  <si>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</si>
  <si>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</si>
  <si>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</si>
  <si>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</si>
  <si>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</si>
  <si>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</si>
  <si>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</si>
  <si>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</si>
  <si>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</si>
  <si>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</si>
  <si>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</si>
  <si>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</si>
  <si>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</si>
  <si>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</si>
  <si>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</si>
  <si>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</si>
  <si>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</si>
  <si>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</si>
  <si>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</si>
  <si>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</si>
  <si>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</si>
  <si>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</si>
  <si>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</si>
  <si>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</si>
  <si>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</si>
  <si>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</si>
  <si>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</si>
  <si>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</si>
  <si>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</si>
  <si>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</si>
  <si>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</si>
  <si>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</si>
  <si>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</si>
  <si>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</si>
  <si>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</si>
  <si>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</si>
  <si>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</si>
  <si>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</si>
  <si>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</si>
  <si>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</si>
  <si>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</si>
  <si>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</si>
  <si>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</si>
  <si>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</si>
  <si>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</si>
  <si>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</si>
  <si>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</si>
  <si>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</si>
  <si>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</si>
  <si>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</si>
  <si>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</si>
  <si>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</si>
  <si>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</si>
  <si>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</si>
  <si>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</si>
  <si>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</si>
  <si>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</si>
  <si>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</si>
  <si>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</si>
  <si>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</si>
  <si>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</si>
  <si>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</si>
  <si>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</si>
  <si>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</si>
  <si>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</si>
  <si>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</si>
  <si>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</si>
  <si>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</si>
  <si>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</si>
  <si>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</si>
  <si>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</si>
  <si>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</si>
  <si>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</si>
  <si>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</si>
  <si>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</si>
  <si>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</si>
  <si>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</si>
  <si>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</si>
  <si>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</si>
  <si>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</si>
  <si>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</si>
  <si>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</si>
  <si>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</si>
  <si>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</si>
  <si>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</si>
  <si>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</si>
  <si>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</si>
  <si>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</si>
  <si>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</si>
  <si>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</si>
  <si>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</si>
  <si>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</si>
  <si>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</si>
  <si>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</si>
  <si>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</si>
  <si>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</si>
  <si>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</si>
  <si>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</si>
  <si>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</si>
  <si>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</si>
  <si>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</si>
  <si>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</si>
  <si>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</si>
  <si>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</si>
  <si>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</si>
  <si>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</si>
  <si>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</si>
  <si>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</si>
  <si>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</si>
  <si>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</si>
  <si>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</si>
  <si>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</si>
  <si>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</si>
  <si>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</si>
  <si>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</si>
  <si>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</si>
  <si>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</si>
  <si>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</si>
  <si>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</si>
  <si>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</si>
  <si>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</si>
  <si>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</si>
  <si>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</si>
  <si>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</si>
  <si>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</si>
  <si>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</si>
  <si>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</si>
  <si>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</si>
  <si>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</si>
  <si>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</si>
  <si>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</si>
  <si>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</si>
  <si>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</si>
  <si>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</si>
  <si>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</si>
  <si>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</si>
  <si>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</si>
  <si>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</si>
  <si>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</si>
  <si>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</si>
  <si>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</si>
  <si>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</si>
  <si>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</si>
  <si>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</si>
  <si>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</si>
  <si>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</si>
  <si>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</si>
  <si>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</si>
  <si>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</si>
  <si>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</si>
  <si>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</si>
  <si>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</si>
  <si>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</si>
  <si>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</si>
  <si>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</si>
  <si>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</si>
  <si>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</si>
  <si>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</si>
  <si>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</si>
  <si>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</si>
  <si>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</si>
  <si>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</si>
  <si>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</si>
  <si>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</si>
  <si>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</si>
  <si>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</si>
  <si>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</si>
  <si>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</si>
  <si>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</si>
  <si>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</si>
  <si>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</si>
  <si>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</si>
  <si>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</si>
  <si>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</si>
  <si>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</si>
  <si>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</si>
  <si>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</si>
  <si>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</si>
  <si>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</si>
  <si>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</si>
  <si>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</si>
  <si>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</si>
  <si>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</si>
  <si>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</si>
  <si>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</si>
  <si>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</si>
  <si>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</si>
  <si>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</si>
  <si>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</si>
  <si>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</si>
  <si>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</si>
  <si>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</si>
  <si>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</si>
  <si>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</si>
  <si>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</si>
  <si>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</si>
  <si>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</si>
  <si>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</si>
  <si>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</si>
  <si>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</si>
  <si>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</si>
  <si>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</si>
  <si>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</si>
  <si>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</si>
  <si>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</si>
  <si>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</si>
  <si>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</si>
  <si>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</si>
  <si>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</si>
  <si>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</si>
  <si>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</si>
  <si>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</si>
  <si>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</si>
  <si>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</si>
  <si>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</si>
  <si>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</si>
  <si>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</si>
  <si>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</si>
  <si>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</si>
  <si>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</si>
  <si>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</si>
  <si>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</si>
  <si>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</si>
  <si>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</si>
  <si>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</si>
  <si>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</si>
  <si>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</si>
  <si>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</si>
  <si>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</si>
  <si>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</si>
  <si>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</si>
  <si>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</si>
  <si>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</si>
  <si>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</si>
  <si>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</si>
  <si>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</si>
  <si>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</si>
  <si>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</si>
  <si>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</si>
  <si>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</si>
  <si>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</si>
  <si>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</si>
  <si>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</si>
  <si>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</si>
  <si>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</si>
  <si>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</si>
  <si>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</si>
  <si>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</si>
  <si>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</si>
  <si>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</si>
  <si>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</si>
  <si>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</si>
  <si>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</si>
  <si>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</si>
  <si>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</si>
  <si>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</si>
  <si>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</si>
  <si>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</si>
  <si>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</si>
  <si>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</si>
  <si>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</si>
  <si>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</si>
  <si>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</si>
  <si>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</si>
  <si>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</si>
  <si>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</si>
  <si>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</si>
  <si>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</si>
  <si>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</si>
  <si>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</si>
  <si>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</si>
  <si>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</si>
  <si>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</si>
  <si>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</si>
  <si>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</si>
  <si>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</si>
  <si>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</si>
  <si>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</si>
  <si>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</si>
  <si>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</si>
  <si>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</si>
  <si>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</si>
  <si>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</si>
  <si>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</si>
  <si>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</si>
  <si>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</si>
  <si>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</si>
  <si>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</si>
  <si>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</si>
  <si>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</si>
  <si>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</si>
  <si>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</si>
  <si>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</si>
  <si>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</si>
  <si>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</si>
  <si>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</si>
  <si>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</si>
  <si>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</si>
  <si>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</si>
  <si>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</si>
  <si>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</si>
  <si>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</si>
  <si>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</si>
  <si>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</si>
  <si>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</si>
  <si>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</si>
  <si>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</si>
  <si>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</si>
  <si>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</si>
  <si>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</si>
  <si>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</si>
  <si>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</si>
  <si>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</si>
  <si>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</si>
  <si>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</si>
  <si>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</si>
  <si>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</si>
  <si>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</si>
  <si>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</si>
  <si>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</si>
  <si>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</si>
  <si>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</si>
  <si>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</si>
  <si>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</si>
  <si>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</si>
  <si>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</si>
  <si>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</si>
  <si>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</si>
  <si>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</si>
  <si>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</si>
  <si>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</si>
  <si>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</si>
  <si>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</si>
  <si>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</si>
  <si>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</si>
  <si>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</si>
  <si>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</si>
  <si>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</si>
  <si>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</si>
  <si>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</si>
  <si>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</si>
  <si>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</si>
  <si>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</si>
  <si>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</si>
  <si>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</si>
  <si>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</si>
  <si>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</si>
  <si>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</si>
  <si>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</si>
  <si>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</si>
  <si>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</si>
  <si>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</si>
  <si>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</si>
  <si>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</si>
  <si>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</si>
  <si>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</si>
  <si>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</si>
  <si>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</si>
  <si>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</si>
  <si>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</si>
  <si>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</si>
  <si>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</si>
  <si>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</si>
  <si>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</si>
  <si>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</si>
  <si>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</si>
  <si>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</si>
  <si>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</si>
  <si>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</si>
  <si>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</si>
  <si>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</si>
  <si>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</si>
  <si>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</si>
  <si>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</si>
  <si>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</si>
  <si>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</si>
  <si>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</si>
  <si>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</si>
  <si>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</si>
  <si>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</si>
  <si>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</si>
  <si>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</si>
  <si>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</si>
  <si>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</si>
  <si>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</si>
  <si>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</si>
  <si>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</si>
  <si>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</si>
  <si>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</si>
  <si>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</si>
  <si>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</si>
  <si>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</si>
  <si>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</si>
  <si>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</si>
  <si>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</si>
  <si>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</si>
  <si>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</si>
  <si>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</si>
  <si>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</si>
  <si>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</si>
  <si>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</si>
  <si>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</si>
  <si>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</si>
  <si>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</si>
  <si>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</si>
  <si>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</si>
  <si>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</si>
  <si>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</si>
  <si>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</si>
  <si>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</si>
  <si>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</si>
  <si>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</si>
  <si>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</si>
  <si>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</si>
  <si>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</si>
  <si>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</si>
  <si>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</si>
  <si>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</si>
  <si>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</si>
  <si>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</si>
  <si>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</si>
  <si>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</si>
  <si>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</si>
  <si>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</si>
  <si>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</si>
  <si>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</si>
  <si>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</si>
  <si>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</si>
  <si>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</si>
  <si>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</si>
  <si>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</si>
  <si>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</si>
  <si>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</si>
  <si>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</si>
  <si>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</si>
  <si>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</si>
  <si>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</si>
  <si>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</si>
  <si>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</si>
  <si>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</si>
  <si>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</si>
  <si>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</si>
  <si>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</si>
  <si>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</si>
  <si>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</si>
  <si>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</si>
  <si>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</si>
  <si>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</si>
  <si>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</si>
  <si>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</si>
  <si>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</si>
  <si>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</si>
  <si>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</si>
  <si>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</si>
  <si>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</si>
  <si>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</si>
  <si>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</si>
  <si>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</si>
  <si>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</si>
  <si>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</si>
  <si>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</si>
  <si>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</si>
  <si>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</si>
  <si>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</si>
  <si>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</si>
  <si>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</si>
  <si>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</si>
  <si>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</si>
  <si>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</si>
  <si>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</si>
  <si>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</si>
  <si>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</si>
  <si>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</si>
  <si>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</si>
  <si>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</si>
  <si>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</si>
  <si>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</si>
  <si>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</si>
  <si>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</si>
  <si>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</si>
  <si>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</si>
  <si>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</si>
  <si>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</si>
  <si>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</si>
  <si>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</si>
  <si>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</si>
  <si>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</si>
  <si>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</si>
  <si>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</si>
  <si>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</si>
  <si>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</si>
  <si>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</si>
  <si>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</si>
  <si>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</si>
  <si>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</si>
  <si>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</si>
  <si>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</si>
  <si>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</si>
  <si>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</si>
  <si>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</si>
  <si>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</si>
  <si>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</si>
  <si>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</si>
  <si>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</si>
  <si>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</si>
  <si>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</si>
  <si>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</si>
  <si>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</si>
  <si>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</si>
  <si>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</si>
  <si>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</si>
  <si>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</si>
  <si>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</si>
  <si>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</si>
  <si>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</si>
  <si>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</si>
  <si>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</si>
  <si>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</si>
  <si>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</si>
  <si>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</si>
  <si>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</si>
  <si>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</si>
  <si>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</si>
  <si>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</si>
  <si>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</si>
  <si>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</si>
  <si>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</si>
  <si>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</si>
  <si>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</si>
  <si>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</si>
  <si>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</si>
  <si>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</si>
  <si>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</si>
  <si>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</si>
  <si>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</si>
  <si>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</si>
  <si>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</si>
  <si>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</si>
  <si>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</si>
  <si>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</si>
  <si>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</si>
  <si>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</si>
  <si>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</si>
  <si>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</si>
  <si>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</si>
  <si>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</si>
  <si>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</si>
  <si>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</si>
  <si>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</si>
  <si>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</si>
  <si>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</si>
  <si>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</si>
  <si>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</si>
  <si>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</si>
  <si>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</si>
  <si>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</si>
  <si>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</si>
  <si>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</si>
  <si>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</si>
  <si>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</si>
  <si>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</si>
  <si>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</si>
  <si>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</si>
  <si>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</si>
  <si>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</si>
  <si>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</si>
  <si>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</si>
  <si>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</si>
  <si>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</si>
  <si>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</si>
  <si>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</si>
  <si>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</si>
  <si>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</si>
  <si>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</si>
  <si>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</si>
  <si>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</si>
  <si>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</si>
  <si>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</si>
  <si>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</si>
  <si>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</si>
  <si>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</si>
  <si>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</si>
  <si>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</si>
  <si>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</si>
  <si>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</si>
  <si>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</si>
  <si>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</si>
  <si>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</si>
  <si>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</si>
  <si>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</si>
  <si>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</si>
  <si>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</si>
  <si>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</si>
  <si>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</si>
  <si>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</si>
  <si>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</si>
  <si>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</si>
  <si>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</si>
  <si>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</si>
  <si>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</si>
  <si>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</si>
  <si>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</si>
  <si>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</si>
  <si>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</si>
  <si>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</si>
  <si>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</si>
  <si>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</si>
  <si>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</si>
  <si>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</si>
  <si>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</si>
  <si>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</si>
  <si>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</si>
  <si>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</si>
  <si>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</si>
  <si>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</si>
  <si>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</si>
  <si>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</si>
  <si>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</si>
  <si>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</si>
  <si>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</si>
  <si>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</si>
  <si>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</si>
  <si>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</si>
  <si>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</si>
  <si>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</si>
  <si>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</si>
  <si>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</si>
  <si>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</si>
  <si>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</si>
  <si>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</si>
  <si>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</si>
  <si>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</si>
  <si>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</si>
  <si>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</si>
  <si>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</si>
  <si>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</si>
  <si>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</si>
  <si>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</si>
  <si>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</si>
  <si>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</si>
  <si>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</si>
  <si>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</si>
  <si>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</si>
  <si>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</si>
  <si>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</si>
  <si>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</si>
  <si>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</si>
  <si>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</si>
  <si>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</si>
  <si>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</si>
  <si>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</si>
  <si>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</si>
  <si>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</si>
  <si>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</si>
  <si>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</si>
  <si>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</si>
  <si>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</si>
  <si>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</si>
  <si>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</si>
  <si>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</si>
  <si>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</si>
  <si>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</si>
  <si>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</si>
  <si>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</si>
  <si>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</si>
  <si>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</si>
  <si>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</si>
  <si>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</si>
  <si>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</si>
  <si>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</si>
  <si>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</si>
  <si>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</si>
  <si>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</si>
  <si>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</si>
  <si>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</si>
  <si>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</si>
  <si>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</si>
  <si>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</si>
  <si>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</si>
  <si>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</si>
  <si>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</si>
  <si>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</si>
  <si>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</si>
  <si>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</si>
  <si>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</si>
  <si>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</si>
  <si>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</si>
  <si>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</si>
  <si>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</si>
  <si>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</si>
  <si>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</si>
  <si>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</si>
  <si>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</si>
  <si>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</si>
  <si>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</si>
  <si>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</si>
  <si>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</si>
  <si>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</si>
  <si>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</si>
  <si>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</si>
  <si>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</si>
  <si>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</si>
  <si>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</si>
  <si>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</si>
  <si>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</si>
  <si>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</si>
  <si>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</si>
  <si>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</si>
  <si>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</si>
  <si>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</si>
  <si>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</si>
  <si>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</si>
  <si>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</si>
  <si>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</si>
  <si>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</si>
  <si>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</si>
  <si>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</si>
  <si>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</si>
  <si>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</si>
  <si>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</si>
  <si>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</si>
  <si>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</si>
  <si>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</si>
  <si>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</si>
  <si>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</si>
  <si>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</si>
  <si>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</si>
  <si>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</si>
  <si>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</si>
  <si>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</si>
  <si>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</si>
  <si>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</si>
  <si>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</si>
  <si>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</si>
  <si>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</si>
  <si>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</si>
  <si>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</si>
  <si>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</si>
  <si>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</si>
  <si>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</si>
  <si>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</si>
  <si>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</si>
  <si>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</si>
  <si>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</si>
  <si>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</si>
  <si>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</si>
  <si>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</si>
  <si>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</si>
  <si>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</si>
  <si>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</si>
  <si>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</si>
  <si>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</si>
  <si>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</si>
  <si>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</si>
  <si>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</si>
  <si>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</si>
  <si>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</si>
  <si>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</si>
  <si>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</si>
  <si>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</si>
  <si>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</si>
  <si>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</si>
  <si>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</si>
  <si>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</si>
  <si>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</si>
  <si>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</si>
  <si>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</si>
  <si>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</si>
  <si>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</si>
  <si>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</si>
  <si>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</si>
  <si>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</si>
  <si>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</si>
  <si>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</si>
  <si>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</si>
  <si>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</si>
  <si>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</si>
  <si>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</si>
  <si>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</si>
  <si>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</si>
  <si>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</si>
  <si>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</si>
  <si>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</si>
  <si>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</si>
  <si>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</si>
  <si>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</si>
  <si>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</si>
  <si>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</si>
  <si>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</si>
  <si>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</si>
  <si>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</si>
  <si>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</si>
  <si>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</si>
  <si>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</si>
  <si>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</si>
  <si>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</si>
  <si>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</si>
  <si>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</si>
  <si>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</si>
  <si>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</si>
  <si>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</si>
  <si>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</si>
  <si>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</si>
  <si>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</si>
  <si>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</si>
  <si>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</si>
  <si>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</si>
  <si>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</si>
  <si>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</si>
  <si>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</si>
  <si>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</si>
  <si>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</si>
  <si>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</si>
  <si>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</si>
  <si>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</si>
  <si>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</si>
  <si>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</si>
  <si>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</si>
  <si>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</si>
  <si>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</si>
  <si>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</si>
  <si>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</si>
  <si>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</si>
  <si>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</si>
  <si>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</si>
  <si>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</si>
  <si>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</si>
  <si>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</si>
  <si>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</si>
  <si>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</si>
  <si>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</si>
  <si>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</si>
  <si>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</si>
  <si>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</si>
  <si>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</si>
  <si>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</si>
  <si>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</si>
  <si>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</si>
  <si>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</si>
  <si>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</si>
  <si>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</si>
  <si>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</si>
  <si>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</si>
  <si>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</si>
  <si>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</si>
  <si>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</si>
  <si>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</si>
  <si>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</si>
  <si>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</si>
  <si>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</si>
  <si>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</si>
  <si>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</si>
  <si>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</si>
  <si>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</si>
  <si>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</si>
  <si>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</si>
  <si>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</si>
  <si>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</si>
  <si>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</si>
  <si>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</si>
  <si>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</si>
  <si>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</si>
  <si>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</si>
  <si>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</si>
  <si>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</si>
  <si>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</si>
  <si>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</si>
  <si>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</si>
  <si>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</si>
  <si>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</si>
  <si>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</si>
  <si>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</si>
  <si>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</si>
  <si>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</si>
  <si>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</si>
  <si>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</si>
  <si>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</si>
  <si>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</si>
  <si>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</si>
  <si>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</si>
  <si>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</si>
  <si>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</si>
  <si>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</si>
  <si>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</si>
  <si>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</si>
  <si>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</si>
  <si>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</si>
  <si>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</si>
  <si>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</si>
  <si>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</si>
  <si>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</si>
  <si>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</si>
  <si>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</si>
  <si>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</si>
  <si>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</si>
  <si>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</si>
  <si>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</si>
  <si>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</si>
  <si>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</si>
  <si>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</si>
  <si>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</si>
  <si>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</si>
  <si>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</si>
  <si>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</si>
  <si>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</si>
  <si>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</si>
  <si>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</si>
  <si>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</si>
  <si>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</si>
  <si>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</si>
  <si>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</si>
  <si>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</si>
  <si>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</si>
  <si>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</si>
  <si>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</si>
  <si>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</si>
  <si>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</si>
  <si>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</si>
  <si>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</si>
  <si>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</si>
  <si>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</si>
  <si>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</si>
  <si>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</si>
  <si>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</si>
  <si>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</si>
  <si>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</si>
  <si>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</si>
  <si>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</si>
  <si>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</si>
  <si>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</si>
  <si>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</si>
  <si>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</si>
  <si>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</si>
  <si>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</si>
  <si>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</si>
  <si>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</si>
  <si>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</si>
  <si>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</si>
  <si>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</si>
  <si>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</si>
  <si>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</si>
  <si>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</si>
  <si>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</si>
  <si>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</si>
  <si>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</si>
  <si>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</si>
  <si>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</si>
  <si>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</si>
  <si>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</si>
  <si>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</si>
  <si>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</si>
  <si>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</si>
  <si>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</si>
  <si>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</si>
  <si>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</si>
  <si>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</si>
  <si>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</si>
  <si>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</si>
  <si>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</si>
  <si>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</si>
  <si>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</si>
  <si>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</si>
  <si>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</si>
  <si>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</si>
  <si>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</si>
  <si>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</si>
  <si>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</si>
  <si>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</si>
  <si>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</si>
  <si>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</si>
  <si>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</si>
  <si>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</si>
  <si>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</si>
  <si>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</si>
  <si>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</si>
  <si>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</si>
  <si>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</si>
  <si>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</si>
  <si>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</si>
  <si>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</si>
  <si>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</si>
  <si>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</si>
  <si>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</si>
  <si>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</si>
  <si>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</si>
  <si>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</si>
  <si>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</si>
  <si>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</si>
  <si>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</si>
  <si>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</si>
  <si>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</si>
  <si>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</si>
  <si>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</si>
  <si>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</si>
  <si>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</si>
  <si>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</si>
  <si>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</si>
  <si>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</si>
  <si>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</si>
  <si>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</si>
  <si>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</si>
  <si>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</si>
  <si>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</si>
  <si>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</si>
  <si>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</si>
  <si>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</si>
  <si>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</si>
  <si>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</si>
  <si>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</si>
  <si>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</si>
  <si>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</si>
  <si>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</si>
  <si>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</si>
  <si>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</si>
  <si>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</si>
  <si>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</si>
  <si>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</si>
  <si>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</si>
  <si>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</si>
  <si>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</si>
  <si>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</si>
  <si>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</si>
  <si>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</si>
  <si>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</si>
  <si>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</si>
  <si>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</si>
  <si>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</si>
  <si>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</si>
  <si>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</si>
  <si>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</si>
  <si>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</si>
  <si>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</si>
  <si>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</si>
  <si>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</si>
  <si>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</si>
  <si>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</si>
  <si>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</si>
  <si>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</si>
  <si>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</si>
  <si>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</si>
  <si>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</si>
  <si>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</si>
  <si>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</si>
  <si>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</si>
  <si>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</si>
  <si>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</si>
  <si>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</si>
  <si>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</si>
  <si>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</si>
  <si>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</si>
  <si>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</si>
  <si>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</si>
  <si>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</si>
  <si>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</si>
  <si>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</si>
  <si>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</si>
  <si>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</si>
  <si>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</si>
  <si>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</si>
  <si>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</si>
  <si>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</si>
  <si>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</si>
  <si>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</si>
  <si>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</si>
  <si>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</si>
  <si>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</si>
  <si>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</si>
  <si>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</si>
  <si>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</si>
  <si>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</si>
  <si>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</si>
  <si>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</si>
  <si>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</si>
  <si>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</si>
  <si>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</si>
  <si>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</si>
  <si>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</si>
  <si>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</si>
  <si>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</si>
  <si>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</si>
  <si>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</si>
  <si>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</si>
  <si>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</si>
  <si>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</si>
  <si>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</si>
  <si>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</si>
  <si>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</si>
  <si>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</si>
  <si>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</si>
  <si>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</si>
  <si>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</si>
  <si>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</si>
  <si>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</si>
  <si>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</si>
  <si>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</si>
  <si>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</si>
  <si>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</si>
  <si>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</si>
  <si>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</si>
  <si>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</si>
  <si>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</si>
  <si>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</si>
  <si>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</si>
  <si>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</si>
  <si>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</si>
  <si>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</si>
  <si>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</si>
  <si>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</si>
  <si>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</si>
  <si>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</si>
  <si>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</si>
  <si>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</si>
  <si>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</si>
  <si>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</si>
  <si>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</si>
  <si>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</si>
  <si>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</si>
  <si>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</si>
  <si>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</si>
  <si>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</si>
  <si>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</si>
  <si>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</si>
  <si>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</si>
  <si>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</si>
  <si>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</si>
  <si>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</si>
  <si>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</si>
  <si>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</si>
  <si>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</si>
  <si>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</si>
  <si>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</si>
  <si>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</si>
  <si>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</si>
  <si>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</si>
  <si>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</si>
  <si>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</si>
  <si>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</si>
  <si>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</si>
  <si>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</si>
  <si>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</si>
  <si>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</si>
  <si>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</si>
  <si>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</si>
  <si>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</si>
  <si>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</si>
  <si>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</si>
  <si>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</si>
  <si>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</si>
  <si>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</si>
  <si>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</si>
  <si>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</si>
  <si>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</si>
  <si>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</si>
  <si>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</si>
  <si>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</si>
  <si>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</si>
  <si>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</si>
  <si>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</si>
  <si>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</si>
  <si>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</si>
  <si>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</si>
  <si>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</si>
  <si>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</si>
  <si>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</si>
  <si>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</si>
  <si>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</si>
  <si>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</si>
  <si>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</si>
  <si>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</si>
  <si>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</si>
  <si>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</si>
  <si>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</si>
  <si>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</si>
  <si>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</si>
  <si>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</si>
  <si>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</si>
  <si>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</si>
  <si>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</si>
  <si>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</si>
  <si>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</si>
  <si>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</si>
  <si>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</si>
  <si>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</si>
  <si>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</si>
  <si>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</si>
  <si>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</si>
  <si>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</si>
  <si>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</si>
  <si>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</si>
  <si>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</si>
  <si>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</si>
  <si>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</si>
  <si>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</si>
  <si>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</si>
  <si>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</si>
  <si>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</si>
  <si>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</si>
  <si>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</si>
  <si>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</si>
  <si>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</si>
  <si>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</si>
  <si>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</si>
  <si>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</si>
  <si>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</si>
  <si>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</si>
  <si>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</si>
  <si>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</si>
  <si>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</si>
  <si>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</si>
  <si>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</si>
  <si>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</si>
  <si>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</si>
  <si>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</si>
  <si>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</si>
  <si>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</si>
  <si>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</si>
  <si>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</si>
  <si>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</si>
  <si>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</si>
  <si>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</si>
  <si>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</si>
  <si>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</si>
  <si>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</si>
  <si>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</si>
  <si>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</si>
  <si>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</si>
  <si>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</si>
  <si>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</si>
  <si>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</si>
  <si>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</si>
  <si>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</si>
  <si>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</si>
  <si>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</si>
  <si>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</si>
  <si>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</si>
  <si>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</si>
  <si>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</si>
  <si>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</si>
  <si>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</si>
  <si>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</si>
  <si>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</si>
  <si>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</si>
  <si>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</si>
  <si>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</si>
  <si>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</si>
  <si>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</si>
  <si>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</si>
  <si>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</si>
  <si>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</si>
  <si>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</si>
  <si>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</si>
  <si>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</si>
  <si>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</si>
  <si>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</si>
  <si>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</si>
  <si>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</si>
  <si>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</si>
  <si>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</si>
  <si>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</si>
  <si>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</si>
  <si>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</si>
  <si>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</si>
  <si>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</si>
  <si>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</si>
  <si>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</si>
  <si>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</si>
  <si>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</si>
  <si>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</si>
  <si>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</si>
  <si>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</si>
  <si>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</si>
  <si>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</si>
  <si>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</si>
  <si>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</si>
  <si>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</si>
  <si>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</si>
  <si>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</si>
  <si>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</si>
  <si>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</si>
  <si>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</si>
  <si>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</si>
  <si>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</si>
  <si>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</si>
  <si>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</si>
  <si>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</si>
  <si>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</si>
  <si>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</si>
  <si>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</si>
  <si>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</si>
  <si>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</si>
  <si>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</si>
  <si>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</si>
  <si>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</si>
  <si>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</si>
  <si>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</si>
  <si>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</si>
  <si>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</si>
  <si>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</si>
  <si>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</si>
  <si>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</si>
  <si>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</si>
  <si>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</si>
  <si>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</si>
  <si>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</si>
  <si>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</si>
  <si>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</si>
  <si>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</si>
  <si>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</si>
  <si>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</si>
  <si>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</si>
  <si>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</si>
  <si>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</si>
  <si>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</si>
  <si>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</si>
  <si>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</si>
  <si>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</si>
  <si>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</si>
  <si>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</si>
  <si>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</si>
  <si>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</si>
  <si>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</si>
  <si>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</si>
  <si>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</si>
  <si>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</si>
  <si>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</si>
  <si>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</si>
  <si>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</si>
  <si>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</si>
  <si>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</si>
  <si>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</si>
  <si>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</si>
  <si>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</si>
  <si>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</si>
  <si>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</si>
  <si>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</si>
  <si>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</si>
  <si>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</si>
  <si>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</si>
  <si>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</si>
  <si>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</si>
  <si>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</si>
  <si>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</si>
  <si>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</si>
  <si>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</si>
  <si>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</si>
  <si>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</si>
  <si>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</si>
  <si>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</si>
  <si>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</si>
  <si>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</si>
  <si>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</si>
  <si>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</si>
  <si>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</si>
  <si>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</si>
  <si>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</si>
  <si>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</si>
  <si>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</si>
  <si>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</si>
  <si>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</si>
  <si>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</si>
  <si>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</si>
  <si>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</si>
  <si>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</si>
  <si>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</si>
  <si>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</si>
  <si>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</si>
  <si>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</si>
  <si>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</si>
  <si>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</si>
  <si>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</si>
  <si>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</si>
  <si>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</si>
  <si>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</si>
  <si>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</si>
  <si>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</si>
  <si>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</si>
  <si>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</si>
  <si>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</si>
  <si>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</si>
  <si>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</si>
  <si>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</si>
  <si>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</si>
  <si>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</si>
  <si>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</si>
  <si>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</si>
  <si>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</si>
  <si>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</si>
  <si>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</si>
  <si>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</si>
  <si>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</si>
  <si>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</si>
  <si>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</si>
  <si>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</si>
  <si>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</si>
  <si>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</si>
  <si>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</si>
  <si>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</si>
  <si>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</si>
  <si>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</si>
  <si>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</si>
  <si>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</si>
  <si>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</si>
  <si>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</si>
  <si>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</si>
  <si>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</si>
  <si>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</si>
  <si>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</si>
  <si>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</si>
  <si>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</si>
  <si>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</si>
  <si>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</si>
  <si>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</si>
  <si>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</si>
  <si>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</si>
  <si>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</si>
  <si>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</si>
  <si>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</si>
  <si>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</si>
  <si>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</si>
  <si>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</si>
  <si>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</si>
  <si>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</si>
  <si>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</si>
  <si>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</si>
  <si>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</si>
  <si>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</si>
  <si>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</si>
  <si>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</si>
  <si>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</si>
  <si>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</si>
  <si>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</si>
  <si>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</si>
  <si>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</si>
  <si>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</si>
  <si>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</si>
  <si>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</si>
  <si>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</si>
  <si>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</si>
  <si>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</si>
  <si>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</si>
  <si>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</si>
  <si>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</si>
  <si>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</si>
  <si>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</si>
  <si>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</si>
  <si>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</si>
  <si>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</si>
  <si>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</si>
  <si>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</si>
  <si>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</si>
  <si>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</si>
  <si>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</si>
  <si>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</si>
  <si>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</si>
  <si>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</si>
  <si>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</si>
  <si>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</si>
  <si>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</si>
  <si>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</si>
  <si>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</si>
  <si>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</si>
  <si>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</si>
  <si>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</si>
  <si>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</si>
  <si>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</si>
  <si>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</si>
  <si>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</si>
  <si>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</si>
  <si>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</si>
  <si>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</si>
  <si>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</si>
  <si>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</si>
  <si>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</si>
  <si>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</si>
  <si>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</si>
  <si>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</si>
  <si>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</si>
  <si>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</si>
  <si>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</si>
  <si>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</si>
  <si>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</si>
  <si>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</si>
  <si>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</si>
  <si>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</si>
  <si>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</si>
  <si>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</si>
  <si>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</si>
  <si>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</si>
  <si>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</si>
  <si>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</si>
  <si>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</si>
  <si>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</si>
  <si>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</si>
  <si>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</si>
  <si>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</si>
  <si>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</si>
  <si>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</si>
  <si>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</si>
  <si>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</si>
  <si>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</si>
  <si>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</si>
  <si>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</si>
  <si>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</si>
  <si>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</si>
  <si>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</si>
  <si>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</si>
  <si>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</si>
  <si>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</si>
  <si>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</si>
  <si>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</si>
  <si>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</si>
  <si>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</si>
  <si>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</si>
  <si>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</si>
  <si>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</si>
  <si>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</si>
  <si>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</si>
  <si>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</si>
  <si>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</si>
  <si>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</si>
  <si>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</si>
  <si>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</si>
  <si>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</si>
  <si>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</si>
  <si>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</si>
  <si>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</si>
  <si>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</si>
  <si>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</si>
  <si>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</si>
  <si>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</si>
  <si>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</si>
  <si>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</si>
  <si>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</si>
  <si>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</si>
  <si>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</si>
  <si>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</si>
  <si>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</si>
  <si>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</si>
  <si>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</si>
  <si>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</si>
  <si>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</si>
  <si>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</si>
  <si>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</si>
  <si>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</si>
  <si>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</si>
  <si>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</si>
  <si>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</si>
  <si>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</si>
  <si>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</si>
  <si>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</si>
  <si>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</si>
  <si>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</si>
  <si>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</si>
  <si>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</si>
  <si>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</si>
  <si>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</si>
  <si>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</si>
  <si>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</si>
  <si>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</si>
  <si>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</si>
  <si>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</si>
  <si>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</si>
  <si>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</si>
  <si>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</si>
  <si>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</si>
  <si>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</si>
  <si>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</si>
  <si>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</si>
  <si>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</si>
  <si>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</si>
  <si>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</si>
  <si>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</si>
  <si>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</si>
  <si>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</si>
  <si>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</si>
  <si>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</si>
  <si>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</si>
  <si>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</si>
  <si>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</si>
  <si>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</si>
  <si>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</si>
  <si>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</si>
  <si>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</si>
  <si>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</si>
  <si>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</si>
  <si>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</si>
  <si>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</si>
  <si>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</si>
  <si>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</si>
  <si>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</si>
  <si>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</si>
  <si>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</si>
  <si>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</si>
  <si>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</si>
  <si>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</si>
  <si>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</si>
  <si>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</si>
  <si>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</si>
  <si>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</si>
  <si>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</si>
  <si>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</si>
  <si>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</si>
  <si>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</si>
  <si>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</si>
  <si>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</si>
  <si>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</si>
  <si>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</si>
  <si>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</si>
  <si>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</si>
  <si>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</si>
  <si>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</si>
  <si>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</si>
  <si>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</si>
  <si>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</si>
  <si>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</si>
  <si>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</si>
  <si>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</si>
  <si>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</si>
  <si>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</si>
  <si>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</si>
  <si>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</si>
  <si>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</si>
  <si>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</si>
  <si>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</si>
  <si>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</si>
  <si>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</si>
  <si>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</si>
  <si>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</si>
  <si>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</si>
  <si>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</si>
  <si>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</si>
  <si>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</si>
  <si>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</si>
  <si>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</si>
  <si>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</si>
  <si>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</si>
  <si>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</si>
  <si>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</si>
  <si>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</si>
  <si>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</si>
  <si>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</si>
  <si>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</si>
  <si>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</si>
  <si>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</si>
  <si>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</si>
  <si>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</si>
  <si>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</si>
  <si>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</si>
  <si>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</si>
  <si>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</si>
  <si>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</si>
  <si>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</si>
  <si>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</si>
  <si>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</si>
  <si>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</si>
  <si>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</si>
  <si>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</si>
  <si>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</si>
  <si>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</si>
  <si>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</si>
  <si>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</si>
  <si>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</si>
  <si>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</si>
  <si>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</si>
  <si>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</si>
  <si>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</si>
  <si>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</si>
  <si>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</si>
  <si>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</si>
  <si>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</si>
  <si>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</si>
  <si>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</si>
  <si>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</si>
  <si>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</si>
  <si>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</si>
  <si>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</si>
  <si>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</si>
  <si>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</si>
  <si>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</si>
  <si>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</si>
  <si>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</si>
  <si>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</si>
  <si>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</si>
  <si>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</si>
  <si>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</si>
  <si>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</si>
  <si>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</si>
  <si>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</si>
  <si>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</si>
  <si>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</si>
  <si>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</si>
  <si>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</si>
  <si>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</si>
  <si>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</si>
  <si>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</si>
  <si>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</si>
  <si>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</si>
  <si>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</si>
  <si>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</si>
  <si>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</si>
  <si>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</si>
  <si>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</si>
  <si>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</si>
  <si>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</si>
  <si>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</si>
  <si>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</si>
  <si>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</si>
  <si>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</si>
  <si>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</si>
  <si>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</si>
  <si>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</si>
  <si>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</si>
  <si>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</si>
  <si>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</si>
  <si>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</si>
  <si>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</si>
  <si>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</si>
  <si>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</si>
  <si>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</si>
  <si>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</si>
  <si>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</si>
  <si>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</si>
  <si>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</si>
  <si>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</si>
  <si>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</si>
  <si>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</si>
  <si>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</si>
  <si>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</si>
  <si>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</si>
  <si>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</si>
  <si>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</si>
  <si>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</si>
  <si>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</si>
  <si>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</si>
  <si>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</si>
  <si>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</si>
  <si>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</si>
  <si>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</si>
  <si>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</si>
  <si>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</si>
  <si>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</si>
  <si>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</si>
  <si>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</si>
  <si>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</si>
  <si>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</si>
  <si>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</si>
  <si>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</si>
  <si>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</si>
  <si>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</si>
  <si>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</si>
  <si>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</si>
  <si>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</si>
  <si>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</si>
  <si>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</si>
  <si>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</si>
  <si>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</si>
  <si>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</si>
  <si>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</si>
  <si>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</si>
  <si>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</si>
  <si>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</si>
  <si>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</si>
  <si>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</si>
  <si>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</si>
  <si>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</si>
  <si>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</si>
  <si>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</si>
  <si>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</si>
  <si>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</si>
  <si>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</si>
  <si>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</si>
  <si>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</si>
  <si>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</si>
  <si>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</si>
  <si>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</si>
  <si>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</si>
  <si>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</si>
  <si>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</si>
  <si>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</si>
  <si>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</si>
  <si>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</si>
  <si>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</si>
  <si>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</si>
  <si>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</si>
  <si>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</si>
  <si>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</si>
  <si>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</si>
  <si>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</si>
  <si>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</si>
  <si>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</si>
  <si>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</si>
  <si>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</si>
  <si>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</si>
  <si>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</si>
  <si>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</si>
  <si>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</si>
  <si>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</si>
  <si>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</si>
  <si>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</si>
  <si>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</si>
  <si>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</si>
  <si>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</si>
  <si>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</si>
  <si>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</si>
  <si>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</si>
  <si>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</si>
  <si>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</si>
  <si>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</si>
  <si>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</si>
  <si>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</si>
  <si>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</si>
  <si>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</si>
  <si>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</si>
  <si>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</si>
  <si>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</si>
  <si>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</si>
  <si>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</si>
  <si>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</si>
  <si>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</si>
  <si>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</si>
  <si>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</si>
  <si>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</si>
  <si>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</si>
  <si>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</si>
  <si>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</si>
  <si>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</si>
  <si>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</si>
  <si>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</si>
  <si>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</si>
  <si>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</si>
  <si>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</si>
  <si>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</si>
  <si>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</si>
  <si>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</si>
  <si>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</si>
  <si>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</si>
  <si>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</si>
  <si>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</si>
  <si>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</si>
  <si>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</si>
  <si>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</si>
  <si>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</si>
  <si>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</si>
  <si>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</si>
  <si>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</si>
  <si>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</si>
  <si>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</si>
  <si>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</si>
  <si>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</si>
  <si>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</si>
  <si>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</si>
  <si>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</si>
  <si>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</si>
  <si>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</si>
  <si>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</si>
  <si>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</si>
  <si>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</si>
  <si>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</si>
  <si>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</si>
  <si>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</si>
  <si>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</si>
  <si>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</si>
  <si>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</si>
  <si>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</si>
  <si>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</si>
  <si>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</si>
  <si>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</si>
  <si>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</si>
  <si>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</si>
  <si>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</si>
  <si>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</si>
  <si>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</si>
  <si>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</si>
  <si>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</si>
  <si>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</si>
  <si>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</si>
  <si>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</si>
  <si>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</si>
  <si>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</si>
  <si>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</si>
  <si>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</si>
  <si>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</si>
  <si>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</si>
  <si>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</si>
  <si>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</si>
  <si>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</si>
  <si>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</si>
  <si>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</si>
  <si>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</si>
  <si>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</si>
  <si>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</si>
  <si>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</si>
  <si>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</si>
  <si>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</si>
  <si>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</si>
  <si>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</si>
  <si>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</si>
  <si>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</si>
  <si>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</si>
  <si>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</si>
  <si>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</si>
  <si>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</si>
  <si>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</si>
  <si>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</si>
  <si>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</si>
  <si>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</si>
  <si>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</si>
  <si>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</si>
  <si>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</si>
  <si>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</si>
  <si>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</si>
  <si>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</si>
  <si>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</si>
  <si>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</si>
  <si>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</si>
  <si>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</si>
  <si>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</si>
  <si>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</si>
  <si>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</si>
  <si>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</si>
  <si>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</si>
  <si>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</si>
  <si>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</si>
  <si>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</si>
  <si>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</si>
  <si>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</si>
  <si>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</si>
  <si>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</si>
  <si>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</si>
  <si>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</si>
  <si>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</si>
  <si>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</si>
  <si>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</si>
  <si>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</si>
  <si>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</si>
  <si>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</si>
  <si>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</si>
  <si>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</si>
  <si>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</si>
  <si>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</si>
  <si>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</si>
  <si>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</si>
  <si>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</si>
  <si>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</si>
  <si>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</si>
  <si>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</si>
  <si>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</si>
  <si>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</si>
  <si>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</si>
  <si>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</si>
  <si>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</si>
  <si>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</si>
  <si>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</si>
  <si>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</si>
  <si>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</si>
  <si>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</si>
  <si>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</si>
  <si>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</si>
  <si>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</si>
  <si>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</si>
  <si>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</si>
  <si>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</si>
  <si>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</si>
  <si>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</si>
  <si>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</si>
  <si>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</si>
  <si>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</si>
  <si>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</si>
  <si>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</si>
  <si>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</si>
  <si>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</si>
  <si>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</si>
  <si>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</si>
  <si>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</si>
  <si>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</si>
  <si>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</si>
  <si>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</si>
  <si>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</si>
  <si>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</si>
  <si>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</si>
  <si>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</si>
  <si>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</si>
  <si>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</si>
  <si>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</si>
  <si>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</si>
  <si>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</si>
  <si>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</si>
  <si>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</si>
  <si>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</si>
  <si>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</si>
  <si>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</si>
  <si>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</si>
  <si>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</si>
  <si>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</si>
  <si>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</si>
  <si>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</si>
  <si>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</si>
  <si>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</si>
  <si>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</si>
  <si>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</si>
  <si>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</si>
  <si>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</si>
  <si>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</si>
  <si>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</si>
  <si>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</si>
  <si>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</si>
  <si>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</si>
  <si>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</si>
  <si>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</si>
  <si>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</si>
  <si>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</si>
  <si>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</si>
  <si>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</si>
  <si>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</si>
  <si>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</si>
  <si>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</si>
  <si>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</si>
  <si>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</si>
  <si>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</si>
  <si>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</si>
  <si>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</si>
  <si>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</si>
  <si>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</si>
  <si>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</si>
  <si>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</si>
  <si>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</si>
  <si>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</si>
  <si>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</si>
  <si>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</si>
  <si>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</si>
  <si>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</si>
  <si>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</si>
  <si>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</si>
  <si>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</si>
  <si>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</si>
  <si>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</si>
  <si>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</si>
  <si>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</si>
  <si>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</si>
  <si>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</si>
  <si>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</si>
  <si>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</si>
  <si>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</si>
  <si>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</si>
  <si>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</si>
  <si>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</si>
  <si>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</si>
  <si>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</si>
  <si>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</si>
  <si>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</si>
  <si>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</si>
  <si>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</si>
  <si>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</si>
  <si>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</si>
  <si>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</si>
  <si>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</si>
  <si>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</si>
  <si>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</si>
  <si>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</si>
  <si>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</si>
  <si>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</si>
  <si>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</si>
  <si>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</si>
  <si>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</si>
  <si>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</si>
  <si>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</si>
  <si>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</si>
  <si>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</si>
  <si>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</si>
  <si>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</si>
  <si>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</si>
  <si>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</si>
  <si>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</si>
  <si>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</si>
  <si>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</si>
  <si>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</si>
  <si>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</si>
  <si>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</si>
  <si>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</si>
  <si>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</si>
  <si>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</si>
  <si>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</si>
  <si>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</si>
  <si>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</si>
  <si>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</si>
  <si>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</si>
  <si>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</si>
  <si>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</si>
  <si>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</si>
  <si>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</si>
  <si>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</si>
  <si>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</si>
  <si>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</si>
  <si>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</si>
  <si>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</si>
  <si>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</si>
  <si>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</si>
  <si>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</si>
  <si>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</si>
  <si>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</si>
  <si>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</si>
  <si>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</si>
  <si>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</si>
  <si>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</si>
  <si>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</si>
  <si>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</si>
  <si>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</si>
  <si>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</si>
  <si>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</si>
  <si>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</si>
  <si>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</si>
  <si>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</si>
  <si>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</si>
  <si>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</si>
  <si>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</si>
  <si>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</si>
  <si>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</si>
  <si>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</si>
  <si>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</si>
  <si>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</si>
  <si>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</si>
  <si>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</si>
  <si>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</si>
  <si>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</si>
  <si>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</si>
  <si>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</si>
  <si>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</si>
  <si>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</si>
  <si>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</si>
  <si>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</si>
  <si>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</si>
  <si>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</si>
  <si>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</si>
  <si>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</si>
  <si>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</si>
  <si>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</si>
  <si>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</si>
  <si>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</si>
  <si>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</si>
  <si>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</si>
  <si>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</si>
  <si>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</si>
  <si>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</si>
  <si>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</si>
  <si>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</si>
  <si>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</si>
  <si>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</si>
  <si>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</si>
  <si>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</si>
  <si>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</si>
  <si>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</si>
  <si>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</si>
  <si>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</si>
  <si>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</si>
  <si>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</si>
  <si>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</si>
  <si>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</si>
  <si>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</si>
  <si>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</si>
  <si>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</si>
  <si>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</si>
  <si>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</si>
  <si>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</si>
  <si>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</si>
  <si>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</si>
  <si>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</si>
  <si>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</si>
  <si>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</si>
  <si>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</si>
  <si>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</si>
  <si>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</si>
  <si>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</si>
  <si>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</si>
  <si>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</si>
  <si>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</si>
  <si>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</si>
  <si>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</si>
  <si>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</si>
  <si>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</si>
  <si>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</si>
  <si>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</si>
  <si>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</si>
  <si>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</si>
  <si>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</si>
  <si>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</si>
  <si>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</si>
  <si>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</si>
  <si>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</si>
  <si>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</si>
  <si>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</si>
  <si>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</si>
  <si>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</si>
  <si>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</si>
  <si>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</si>
  <si>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</si>
  <si>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</si>
  <si>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</si>
  <si>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</si>
  <si>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</si>
  <si>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</si>
  <si>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</si>
  <si>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</si>
  <si>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</si>
  <si>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</si>
  <si>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</si>
  <si>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</si>
  <si>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</si>
  <si>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</si>
  <si>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</si>
  <si>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</si>
  <si>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</si>
  <si>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</si>
  <si>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</si>
  <si>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</si>
  <si>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</si>
  <si>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</si>
  <si>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</si>
  <si>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</si>
  <si>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</si>
  <si>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</si>
  <si>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</si>
  <si>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</si>
  <si>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</si>
  <si>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</si>
  <si>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</si>
  <si>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</si>
  <si>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</si>
  <si>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</si>
  <si>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</si>
  <si>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</si>
  <si>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</si>
  <si>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</si>
  <si>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</si>
  <si>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</si>
  <si>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</si>
  <si>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</si>
  <si>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</si>
  <si>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</si>
  <si>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</si>
  <si>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</si>
  <si>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</si>
  <si>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</si>
  <si>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</si>
  <si>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</si>
  <si>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</si>
  <si>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</si>
  <si>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</si>
  <si>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</si>
  <si>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</si>
  <si>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</si>
  <si>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</si>
  <si>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</si>
  <si>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</si>
  <si>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</si>
  <si>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</si>
  <si>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</si>
  <si>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</si>
  <si>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</si>
  <si>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</si>
  <si>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</si>
  <si>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</si>
  <si>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</si>
  <si>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</si>
  <si>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</si>
  <si>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</si>
  <si>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</si>
  <si>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</si>
  <si>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</si>
  <si>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</si>
  <si>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</si>
  <si>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</si>
  <si>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</si>
  <si>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</si>
  <si>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</si>
  <si>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</si>
  <si>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</si>
  <si>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</si>
  <si>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</si>
  <si>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</si>
  <si>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</si>
  <si>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</si>
  <si>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</si>
  <si>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</si>
  <si>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</si>
  <si>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</si>
  <si>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</si>
  <si>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</si>
  <si>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</si>
  <si>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</si>
  <si>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</si>
  <si>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</si>
  <si>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</si>
  <si>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</si>
  <si>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</si>
  <si>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</si>
  <si>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</si>
  <si>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</si>
  <si>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</si>
  <si>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</si>
  <si>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</si>
  <si>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</si>
  <si>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</si>
  <si>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</si>
  <si>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</si>
  <si>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</si>
  <si>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</si>
  <si>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</si>
  <si>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</si>
  <si>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</si>
  <si>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</si>
  <si>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</si>
  <si>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</si>
  <si>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</si>
  <si>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</si>
  <si>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</si>
  <si>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</si>
  <si>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</si>
  <si>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</si>
  <si>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</si>
  <si>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</si>
  <si>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</si>
  <si>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</si>
  <si>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</si>
  <si>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</si>
  <si>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</si>
  <si>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</si>
  <si>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</si>
  <si>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</si>
  <si>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</si>
  <si>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</si>
  <si>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</si>
  <si>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</si>
  <si>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</si>
  <si>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</si>
  <si>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</si>
  <si>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</si>
  <si>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</si>
  <si>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</si>
  <si>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</si>
  <si>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</si>
  <si>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</si>
  <si>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</si>
  <si>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</si>
  <si>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</si>
  <si>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</si>
  <si>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</si>
  <si>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</si>
  <si>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</si>
  <si>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</si>
  <si>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</si>
  <si>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</si>
  <si>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</si>
  <si>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</si>
  <si>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</si>
  <si>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</si>
  <si>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</si>
  <si>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</si>
  <si>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</si>
  <si>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</si>
  <si>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</si>
  <si>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</si>
  <si>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</si>
  <si>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</si>
  <si>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</si>
  <si>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</si>
  <si>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</si>
  <si>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</si>
  <si>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</si>
  <si>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</si>
  <si>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</si>
  <si>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</si>
  <si>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</si>
  <si>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</si>
  <si>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</si>
  <si>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</si>
  <si>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</si>
  <si>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</si>
  <si>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</si>
  <si>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</si>
  <si>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</si>
  <si>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</si>
  <si>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</si>
  <si>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</si>
  <si>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</si>
  <si>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</si>
  <si>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</si>
  <si>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</si>
  <si>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</si>
  <si>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</si>
  <si>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</si>
  <si>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</si>
  <si>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</si>
  <si>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</si>
  <si>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</si>
  <si>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</si>
  <si>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</si>
  <si>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</si>
  <si>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</si>
  <si>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</si>
  <si>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</si>
  <si>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</si>
  <si>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</si>
  <si>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</si>
  <si>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</si>
  <si>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</si>
  <si>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</si>
  <si>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</si>
  <si>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</si>
  <si>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</si>
  <si>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</si>
  <si>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</si>
  <si>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</si>
  <si>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</si>
  <si>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</si>
  <si>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</si>
  <si>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</si>
  <si>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</si>
  <si>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</si>
  <si>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</si>
  <si>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</si>
  <si>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</si>
  <si>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</si>
  <si>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</si>
  <si>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</si>
  <si>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</si>
  <si>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</si>
  <si>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</si>
  <si>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</si>
  <si>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</si>
  <si>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</si>
  <si>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</si>
  <si>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</si>
  <si>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</si>
  <si>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</si>
  <si>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</si>
  <si>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</si>
  <si>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</si>
  <si>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</si>
  <si>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</si>
  <si>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</si>
  <si>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</si>
  <si>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</si>
  <si>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</si>
  <si>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</si>
  <si>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</si>
  <si>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</si>
  <si>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</si>
  <si>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</si>
  <si>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</si>
  <si>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</si>
  <si>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</si>
  <si>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</si>
  <si>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</si>
  <si>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</si>
  <si>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</si>
  <si>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</si>
  <si>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</si>
  <si>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</si>
  <si>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</si>
  <si>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</si>
  <si>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</si>
  <si>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</si>
  <si>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</si>
  <si>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</si>
  <si>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</si>
  <si>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</si>
  <si>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</si>
  <si>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</si>
  <si>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</si>
  <si>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</si>
  <si>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</si>
  <si>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</si>
  <si>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</si>
  <si>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</si>
  <si>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</si>
  <si>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</si>
  <si>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</si>
  <si>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</si>
  <si>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</si>
  <si>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</si>
  <si>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</si>
  <si>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</si>
  <si>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</si>
  <si>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</si>
  <si>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</si>
  <si>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</si>
  <si>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</si>
  <si>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</si>
  <si>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</si>
  <si>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</si>
  <si>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</si>
  <si>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</si>
  <si>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</si>
  <si>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</si>
  <si>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</si>
  <si>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</si>
  <si>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</si>
  <si>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</si>
  <si>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</si>
  <si>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</si>
  <si>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</si>
  <si>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</si>
  <si>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</si>
  <si>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</si>
  <si>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</si>
  <si>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</si>
  <si>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</si>
  <si>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</si>
  <si>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</si>
  <si>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</si>
  <si>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</si>
  <si>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</si>
  <si>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</si>
  <si>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</si>
  <si>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</si>
  <si>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</si>
  <si>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</si>
  <si>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</si>
  <si>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</si>
  <si>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</si>
  <si>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</si>
  <si>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</si>
  <si>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</si>
  <si>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</si>
  <si>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</si>
  <si>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</si>
  <si>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</si>
  <si>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</si>
  <si>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</si>
  <si>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</si>
  <si>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</si>
  <si>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</si>
  <si>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</si>
  <si>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</si>
  <si>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</si>
  <si>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</si>
  <si>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</si>
  <si>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</si>
  <si>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</si>
  <si>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</si>
  <si>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</si>
  <si>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</si>
  <si>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</si>
  <si>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</si>
  <si>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</si>
  <si>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</si>
  <si>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</si>
  <si>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</si>
  <si>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</si>
  <si>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</si>
  <si>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</si>
  <si>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</si>
  <si>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</si>
  <si>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</si>
  <si>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</si>
  <si>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</si>
  <si>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</si>
  <si>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</si>
  <si>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</si>
  <si>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</si>
  <si>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</si>
  <si>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</si>
  <si>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</si>
  <si>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</si>
  <si>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</si>
  <si>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</si>
  <si>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</si>
  <si>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</si>
  <si>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</si>
  <si>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</si>
  <si>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</si>
  <si>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</si>
  <si>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</si>
  <si>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</si>
  <si>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</si>
  <si>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</si>
  <si>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</si>
  <si>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</si>
  <si>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</si>
  <si>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</si>
  <si>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</si>
  <si>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</si>
  <si>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</si>
  <si>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</si>
  <si>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</si>
  <si>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</si>
  <si>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</si>
  <si>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</si>
  <si>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</si>
  <si>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</si>
  <si>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</si>
  <si>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</si>
  <si>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</si>
  <si>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</si>
  <si>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</si>
  <si>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</si>
  <si>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</si>
  <si>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</si>
  <si>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</si>
  <si>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</si>
  <si>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</si>
  <si>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</si>
  <si>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</si>
  <si>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</si>
  <si>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</si>
  <si>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</si>
  <si>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</si>
  <si>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</si>
  <si>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</si>
  <si>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</si>
  <si>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</si>
  <si>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</si>
  <si>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</si>
  <si>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</si>
  <si>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</si>
  <si>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</si>
  <si>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</si>
  <si>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</si>
  <si>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</si>
  <si>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</si>
  <si>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</si>
  <si>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</si>
  <si>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</si>
  <si>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</si>
  <si>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</si>
  <si>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</si>
  <si>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</si>
  <si>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</si>
  <si>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</si>
  <si>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</si>
  <si>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</si>
  <si>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</si>
  <si>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</si>
  <si>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</si>
  <si>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</si>
  <si>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</si>
  <si>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</si>
  <si>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</si>
  <si>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</si>
  <si>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</si>
  <si>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</si>
  <si>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</si>
  <si>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</si>
  <si>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</si>
  <si>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</si>
  <si>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</si>
  <si>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</si>
  <si>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</si>
  <si>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</si>
  <si>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</si>
  <si>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</si>
  <si>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</si>
  <si>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</si>
  <si>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</si>
  <si>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</si>
  <si>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</si>
  <si>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</si>
  <si>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</si>
  <si>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</si>
  <si>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</si>
  <si>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</si>
  <si>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</si>
  <si>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</si>
  <si>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</si>
  <si>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</si>
  <si>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</si>
  <si>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</si>
  <si>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</si>
  <si>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</si>
  <si>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</si>
  <si>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</si>
  <si>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</si>
  <si>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</si>
  <si>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</si>
  <si>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</si>
  <si>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</si>
  <si>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</si>
  <si>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</si>
  <si>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</si>
  <si>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</si>
  <si>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</si>
  <si>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</si>
  <si>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</si>
  <si>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</si>
  <si>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</si>
  <si>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</si>
  <si>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</si>
  <si>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</si>
  <si>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</si>
  <si>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</si>
  <si>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</si>
  <si>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</si>
  <si>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</si>
  <si>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</si>
  <si>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</si>
  <si>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</si>
  <si>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</si>
  <si>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</si>
  <si>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</si>
  <si>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</si>
  <si>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</si>
  <si>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</si>
  <si>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</si>
  <si>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</si>
  <si>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</si>
  <si>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</si>
  <si>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</si>
  <si>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</si>
  <si>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</si>
  <si>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</si>
  <si>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</si>
  <si>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</si>
  <si>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</si>
  <si>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</si>
  <si>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</si>
  <si>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</si>
  <si>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</si>
  <si>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</si>
  <si>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</si>
  <si>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</si>
  <si>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</si>
  <si>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</si>
  <si>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</si>
  <si>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</si>
  <si>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</si>
  <si>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</si>
  <si>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</si>
  <si>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</si>
  <si>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</si>
  <si>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</si>
  <si>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</si>
  <si>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</si>
  <si>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</si>
  <si>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</si>
  <si>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</si>
  <si>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</si>
  <si>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</si>
  <si>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</si>
  <si>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</si>
  <si>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</si>
  <si>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</si>
  <si>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</si>
  <si>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</si>
  <si>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</si>
  <si>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</si>
  <si>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</si>
  <si>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</si>
  <si>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</si>
  <si>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</si>
  <si>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</si>
  <si>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</si>
  <si>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</si>
  <si>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</si>
  <si>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</si>
  <si>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</si>
  <si>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</si>
  <si>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</si>
  <si>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</si>
  <si>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</si>
  <si>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</si>
  <si>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</si>
  <si>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</si>
  <si>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</si>
  <si>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</si>
  <si>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</si>
  <si>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</si>
  <si>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</si>
  <si>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</si>
  <si>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</si>
  <si>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</si>
  <si>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</si>
  <si>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</si>
  <si>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</si>
  <si>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</si>
  <si>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</si>
  <si>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</si>
  <si>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</si>
  <si>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</si>
  <si>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</si>
  <si>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</si>
  <si>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</si>
  <si>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</si>
  <si>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</si>
  <si>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</si>
  <si>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</si>
  <si>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</si>
  <si>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</si>
  <si>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</si>
  <si>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</si>
  <si>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</si>
  <si>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</si>
  <si>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</si>
  <si>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</si>
  <si>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</si>
  <si>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</si>
  <si>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</si>
  <si>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</si>
  <si>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</si>
  <si>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</si>
  <si>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</si>
  <si>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</si>
  <si>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</si>
  <si>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</si>
  <si>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</si>
  <si>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</si>
  <si>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</si>
  <si>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</si>
  <si>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</si>
  <si>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</si>
  <si>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</si>
  <si>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</si>
  <si>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</si>
  <si>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</si>
  <si>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</si>
  <si>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</si>
  <si>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</si>
  <si>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</si>
  <si>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</si>
  <si>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</si>
  <si>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</si>
  <si>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</si>
  <si>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</si>
  <si>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</si>
  <si>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</si>
  <si>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</si>
  <si>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</si>
  <si>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</si>
  <si>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</si>
  <si>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</si>
  <si>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</si>
  <si>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</si>
  <si>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</si>
  <si>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</si>
  <si>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</si>
  <si>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</si>
  <si>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</si>
  <si>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</si>
  <si>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</si>
  <si>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</si>
  <si>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</si>
  <si>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</si>
  <si>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</si>
  <si>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</si>
  <si>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</si>
  <si>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</si>
  <si>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</si>
  <si>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</si>
  <si>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</si>
  <si>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</si>
  <si>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</si>
  <si>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</si>
  <si>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</si>
  <si>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</si>
  <si>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</si>
  <si>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</si>
  <si>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</si>
  <si>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</si>
  <si>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</si>
  <si>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</si>
  <si>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</si>
  <si>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</si>
  <si>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</si>
  <si>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</si>
  <si>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</si>
  <si>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</si>
  <si>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</si>
  <si>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</si>
  <si>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</si>
  <si>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</si>
  <si>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</si>
  <si>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</si>
  <si>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</si>
  <si>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</si>
  <si>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</si>
  <si>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</si>
  <si>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</si>
  <si>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</si>
  <si>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</si>
  <si>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</si>
  <si>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</si>
  <si>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</si>
  <si>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</si>
  <si>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</si>
  <si>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</si>
  <si>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</si>
  <si>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</si>
  <si>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</si>
  <si>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</si>
  <si>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</si>
  <si>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</si>
  <si>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</si>
  <si>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</si>
  <si>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</si>
  <si>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</si>
  <si>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</si>
  <si>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</si>
  <si>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</si>
  <si>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</si>
  <si>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</si>
  <si>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</si>
  <si>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</si>
  <si>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</si>
  <si>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</si>
  <si>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</si>
  <si>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</si>
  <si>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</si>
  <si>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</si>
  <si>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</si>
  <si>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</si>
  <si>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</si>
  <si>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</si>
  <si>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</si>
  <si>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</si>
  <si>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</si>
  <si>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</si>
  <si>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</si>
  <si>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</si>
  <si>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</si>
  <si>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</si>
  <si>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</si>
  <si>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</si>
  <si>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</si>
  <si>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</si>
  <si>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</si>
  <si>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</si>
  <si>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</si>
  <si>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</si>
  <si>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</si>
  <si>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</si>
  <si>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</si>
  <si>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</si>
  <si>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</si>
  <si>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</si>
  <si>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</si>
  <si>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</si>
  <si>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</si>
  <si>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</si>
  <si>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</si>
  <si>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</si>
  <si>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</si>
  <si>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</si>
  <si>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</si>
  <si>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</si>
  <si>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</si>
  <si>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</si>
  <si>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</si>
  <si>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</si>
  <si>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</si>
  <si>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</si>
  <si>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</si>
  <si>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</si>
  <si>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</si>
  <si>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</si>
  <si>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</si>
  <si>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</si>
  <si>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</si>
  <si>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</si>
  <si>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</si>
  <si>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</si>
  <si>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</si>
  <si>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</si>
  <si>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</si>
  <si>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</si>
  <si>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</si>
  <si>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</si>
  <si>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</si>
  <si>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</si>
  <si>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</si>
  <si>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</si>
  <si>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</si>
  <si>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</si>
  <si>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</si>
  <si>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</si>
  <si>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</si>
  <si>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</si>
  <si>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</si>
  <si>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</si>
  <si>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</si>
  <si>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</si>
  <si>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</si>
  <si>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</si>
  <si>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</si>
  <si>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</si>
  <si>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</si>
  <si>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</si>
  <si>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</si>
  <si>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</si>
  <si>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</si>
  <si>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</si>
  <si>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</si>
  <si>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</si>
  <si>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</si>
  <si>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</si>
  <si>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</si>
  <si>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</si>
  <si>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</si>
  <si>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</si>
  <si>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</si>
  <si>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</si>
  <si>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</si>
  <si>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</si>
  <si>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</si>
  <si>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</si>
  <si>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</si>
  <si>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</si>
  <si>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</si>
  <si>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</si>
  <si>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</si>
  <si>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</si>
  <si>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</si>
  <si>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</si>
  <si>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</si>
  <si>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</si>
  <si>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</si>
  <si>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</si>
  <si>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</si>
  <si>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</si>
  <si>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</si>
  <si>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</si>
  <si>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</si>
  <si>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</si>
  <si>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</si>
  <si>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</si>
  <si>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</si>
  <si>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</si>
  <si>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</si>
  <si>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</si>
  <si>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</si>
  <si>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</si>
  <si>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</si>
  <si>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</si>
  <si>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</si>
  <si>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</si>
  <si>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</si>
  <si>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</si>
  <si>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</si>
  <si>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</si>
  <si>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</si>
  <si>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</si>
  <si>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</si>
  <si>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</si>
  <si>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</si>
  <si>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</si>
  <si>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</si>
  <si>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</si>
  <si>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</si>
  <si>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</si>
  <si>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</si>
  <si>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</si>
  <si>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</si>
  <si>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</si>
  <si>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</si>
  <si>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</si>
  <si>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</si>
  <si>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</si>
  <si>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</si>
  <si>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</si>
  <si>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</si>
  <si>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</si>
  <si>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</si>
  <si>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</si>
  <si>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</si>
  <si>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</si>
  <si>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</si>
  <si>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</si>
  <si>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</si>
  <si>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</si>
  <si>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</si>
  <si>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</si>
  <si>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</si>
  <si>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</si>
  <si>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</si>
  <si>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</si>
  <si>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</si>
  <si>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</si>
  <si>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</si>
  <si>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</si>
  <si>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</si>
  <si>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</si>
  <si>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</si>
  <si>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</si>
  <si>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</si>
  <si>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</si>
  <si>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</si>
  <si>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</si>
  <si>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</si>
  <si>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</si>
  <si>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</si>
  <si>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</si>
  <si>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</si>
  <si>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</si>
  <si>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</si>
  <si>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</si>
  <si>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</si>
  <si>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</si>
  <si>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</si>
  <si>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</si>
  <si>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</si>
  <si>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</si>
  <si>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</si>
  <si>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</si>
  <si>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</si>
  <si>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</si>
  <si>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</si>
  <si>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</si>
  <si>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</si>
  <si>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</si>
  <si>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</si>
  <si>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</si>
  <si>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</si>
  <si>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</si>
  <si>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</si>
  <si>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</si>
  <si>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</si>
  <si>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</si>
  <si>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</si>
  <si>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</si>
  <si>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</si>
  <si>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</si>
  <si>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</si>
  <si>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</si>
  <si>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</si>
  <si>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</si>
  <si>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</si>
  <si>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</si>
  <si>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</si>
  <si>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</si>
  <si>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</si>
  <si>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</si>
  <si>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</si>
  <si>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</si>
  <si>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</si>
  <si>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</si>
  <si>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</si>
  <si>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</si>
  <si>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</si>
  <si>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</si>
  <si>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</si>
  <si>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</si>
  <si>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</si>
  <si>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</si>
  <si>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</si>
  <si>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</si>
  <si>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</si>
  <si>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</si>
  <si>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</si>
  <si>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</si>
  <si>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</si>
  <si>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</si>
  <si>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</si>
  <si>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</si>
  <si>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</si>
  <si>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</si>
  <si>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</si>
  <si>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</si>
  <si>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</si>
  <si>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</si>
  <si>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</si>
  <si>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</si>
  <si>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</si>
  <si>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</si>
  <si>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</si>
  <si>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</si>
  <si>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</si>
  <si>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</si>
  <si>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</si>
  <si>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</si>
  <si>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</si>
  <si>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</si>
  <si>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</si>
  <si>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</si>
  <si>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</si>
  <si>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</si>
  <si>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</si>
  <si>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</si>
  <si>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</si>
  <si>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</si>
  <si>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</si>
  <si>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</si>
  <si>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</si>
  <si>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</si>
  <si>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</si>
  <si>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</si>
  <si>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</si>
  <si>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</si>
  <si>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</si>
  <si>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</si>
  <si>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</si>
  <si>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</si>
  <si>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</si>
  <si>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</si>
  <si>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</si>
  <si>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</si>
  <si>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</si>
  <si>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</si>
  <si>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</si>
  <si>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</si>
  <si>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</si>
  <si>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</si>
  <si>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</si>
  <si>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</si>
  <si>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</si>
  <si>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</si>
  <si>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</si>
  <si>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</si>
  <si>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</si>
  <si>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</si>
  <si>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</si>
  <si>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</si>
  <si>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</si>
  <si>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</si>
  <si>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</si>
  <si>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</si>
  <si>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</si>
  <si>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</si>
  <si>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</si>
  <si>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</si>
  <si>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</si>
  <si>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</si>
  <si>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</si>
  <si>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</si>
  <si>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</si>
  <si>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</si>
  <si>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</si>
  <si>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</si>
  <si>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</si>
  <si>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</si>
  <si>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</si>
  <si>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</si>
  <si>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</si>
  <si>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</si>
  <si>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</si>
  <si>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</si>
  <si>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</si>
  <si>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</si>
  <si>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</si>
  <si>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</si>
  <si>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</si>
  <si>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</si>
  <si>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</si>
  <si>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</si>
  <si>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</si>
  <si>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</si>
  <si>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</si>
  <si>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</si>
  <si>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</si>
  <si>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</si>
  <si>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</si>
  <si>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</si>
  <si>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</si>
  <si>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</si>
  <si>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</si>
  <si>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</si>
  <si>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</si>
  <si>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</si>
  <si>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</si>
  <si>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</si>
  <si>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</si>
  <si>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</si>
  <si>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</si>
  <si>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</si>
  <si>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</si>
  <si>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</si>
  <si>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</si>
  <si>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</si>
  <si>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</si>
  <si>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</si>
  <si>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</si>
  <si>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</si>
  <si>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</si>
  <si>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</si>
  <si>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</si>
  <si>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</si>
  <si>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</si>
  <si>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</si>
  <si>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</si>
  <si>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</si>
  <si>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</si>
  <si>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</si>
  <si>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</si>
  <si>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</si>
  <si>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</si>
  <si>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</si>
  <si>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</si>
  <si>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</si>
  <si>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</si>
  <si>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</si>
  <si>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</si>
  <si>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</si>
  <si>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</si>
  <si>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</si>
  <si>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</si>
  <si>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</si>
  <si>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</si>
  <si>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</si>
  <si>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</si>
  <si>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</si>
  <si>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</si>
  <si>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</si>
  <si>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</si>
  <si>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</si>
  <si>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</si>
  <si>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</si>
  <si>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</si>
  <si>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</si>
  <si>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</si>
  <si>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</si>
  <si>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</si>
  <si>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</si>
  <si>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</si>
  <si>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</si>
  <si>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</si>
  <si>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</si>
  <si>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</si>
  <si>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</si>
  <si>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</si>
  <si>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</si>
  <si>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</si>
  <si>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</si>
  <si>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</si>
  <si>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</si>
  <si>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</si>
  <si>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</si>
  <si>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</si>
  <si>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</si>
  <si>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</si>
  <si>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</si>
  <si>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</si>
  <si>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</si>
  <si>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</si>
  <si>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</si>
  <si>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</si>
  <si>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</si>
  <si>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</si>
  <si>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</si>
  <si>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</si>
  <si>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</si>
  <si>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</si>
  <si>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</si>
  <si>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</si>
  <si>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</si>
  <si>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</si>
  <si>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</si>
  <si>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</si>
  <si>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</si>
  <si>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</si>
  <si>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</si>
  <si>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</si>
  <si>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</si>
  <si>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</si>
  <si>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</si>
  <si>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</si>
  <si>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</si>
  <si>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</si>
  <si>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</si>
  <si>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</si>
  <si>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</si>
  <si>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</si>
  <si>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</si>
  <si>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</si>
  <si>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</si>
  <si>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</si>
  <si>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</si>
  <si>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</si>
  <si>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</si>
  <si>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</si>
  <si>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</si>
  <si>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</si>
  <si>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</si>
  <si>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</si>
  <si>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</si>
  <si>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</si>
  <si>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</si>
  <si>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</si>
  <si>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</si>
  <si>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</si>
  <si>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</si>
  <si>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</si>
  <si>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</si>
  <si>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</si>
  <si>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</si>
  <si>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</si>
  <si>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</si>
  <si>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</si>
  <si>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</si>
  <si>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</si>
  <si>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</si>
  <si>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</si>
  <si>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</si>
  <si>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</si>
  <si>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</si>
  <si>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</si>
  <si>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</si>
  <si>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</si>
  <si>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</si>
  <si>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</si>
  <si>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</si>
  <si>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</si>
  <si>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</si>
  <si>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</si>
  <si>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</si>
  <si>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</si>
  <si>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</si>
  <si>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</si>
  <si>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</si>
  <si>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</si>
  <si>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</si>
  <si>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</si>
  <si>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</si>
  <si>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</si>
  <si>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</si>
  <si>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</si>
  <si>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</si>
  <si>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</si>
  <si>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</si>
  <si>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</si>
  <si>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</si>
  <si>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</si>
  <si>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</si>
  <si>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</si>
  <si>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</si>
  <si>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</si>
  <si>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</si>
  <si>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</si>
  <si>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</si>
  <si>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</si>
  <si>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</si>
  <si>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</si>
  <si>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</si>
  <si>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</si>
  <si>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</si>
  <si>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</si>
  <si>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</si>
  <si>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</si>
  <si>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</si>
  <si>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</si>
  <si>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</si>
  <si>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</si>
  <si>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</si>
  <si>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</si>
  <si>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</si>
  <si>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</si>
  <si>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</si>
  <si>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</si>
  <si>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</si>
  <si>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</si>
  <si>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</si>
  <si>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</si>
  <si>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</si>
  <si>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</si>
  <si>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</si>
  <si>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</si>
  <si>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</si>
  <si>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</si>
  <si>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</si>
  <si>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</si>
  <si>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</si>
  <si>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</si>
  <si>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</si>
  <si>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</si>
  <si>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</si>
  <si>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</si>
  <si>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</si>
  <si>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</si>
  <si>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</si>
  <si>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</si>
  <si>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</si>
  <si>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</si>
  <si>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</si>
  <si>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</si>
  <si>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</si>
  <si>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</si>
  <si>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</si>
  <si>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</si>
  <si>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</si>
  <si>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</si>
  <si>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</si>
  <si>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</si>
  <si>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</si>
  <si>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</si>
  <si>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</si>
  <si>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</si>
  <si>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</si>
  <si>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</si>
  <si>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</si>
  <si>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</si>
  <si>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</si>
  <si>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</si>
  <si>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</si>
  <si>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</si>
  <si>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</si>
  <si>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</si>
  <si>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</si>
  <si>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</si>
  <si>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</si>
  <si>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</si>
  <si>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</si>
  <si>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</si>
  <si>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</si>
  <si>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</si>
  <si>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</si>
  <si>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</si>
  <si>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</si>
  <si>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</si>
  <si>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</si>
  <si>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</si>
  <si>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</si>
  <si>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</si>
  <si>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</si>
  <si>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</si>
  <si>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</si>
  <si>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</si>
  <si>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</si>
  <si>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</si>
  <si>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</si>
  <si>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</si>
  <si>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</si>
  <si>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</si>
  <si>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</si>
  <si>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</si>
  <si>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</si>
  <si>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</si>
  <si>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</si>
  <si>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</si>
  <si>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</si>
  <si>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</si>
  <si>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</si>
  <si>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</si>
  <si>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</si>
  <si>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</si>
  <si>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</si>
  <si>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</si>
  <si>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</si>
  <si>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</si>
  <si>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</si>
  <si>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</si>
  <si>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</si>
  <si>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</si>
  <si>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</si>
  <si>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</si>
  <si>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</si>
  <si>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</si>
  <si>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</si>
  <si>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</si>
  <si>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</si>
  <si>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</si>
  <si>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</si>
  <si>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</si>
  <si>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</si>
  <si>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</si>
  <si>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</si>
  <si>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</si>
  <si>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</si>
  <si>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</si>
  <si>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</si>
  <si>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</si>
  <si>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</si>
  <si>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</si>
  <si>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</si>
  <si>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</si>
  <si>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</si>
  <si>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</si>
  <si>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</si>
  <si>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</si>
  <si>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</si>
  <si>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</si>
  <si>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</si>
  <si>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</si>
  <si>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</si>
  <si>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</si>
  <si>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</si>
  <si>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</si>
  <si>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</si>
  <si>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</si>
  <si>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</si>
  <si>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</si>
  <si>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</si>
  <si>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</si>
  <si>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</si>
  <si>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</si>
  <si>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</si>
  <si>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</si>
  <si>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</si>
  <si>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</si>
  <si>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</si>
  <si>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</si>
  <si>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</si>
  <si>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</si>
  <si>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</si>
  <si>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</si>
  <si>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</si>
  <si>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</si>
  <si>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</si>
  <si>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</si>
  <si>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</si>
  <si>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</si>
  <si>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</si>
  <si>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</si>
  <si>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</si>
  <si>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</si>
  <si>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</si>
  <si>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</si>
  <si>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</si>
  <si>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</si>
  <si>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</si>
  <si>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</si>
  <si>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</si>
  <si>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</si>
  <si>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</si>
  <si>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</si>
  <si>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</si>
  <si>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</si>
  <si>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</si>
  <si>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</si>
  <si>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</si>
  <si>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</si>
  <si>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</si>
  <si>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</si>
  <si>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</si>
  <si>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</si>
  <si>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</si>
  <si>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</si>
  <si>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</si>
  <si>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</si>
  <si>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</si>
  <si>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</si>
  <si>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</si>
  <si>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</si>
  <si>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</si>
  <si>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</si>
  <si>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</si>
  <si>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</si>
  <si>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</si>
  <si>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</si>
  <si>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</si>
  <si>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</si>
  <si>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</si>
  <si>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</si>
  <si>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</si>
  <si>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</si>
  <si>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</si>
  <si>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</si>
  <si>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</si>
  <si>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</si>
  <si>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</si>
  <si>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</si>
  <si>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</si>
  <si>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</si>
  <si>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</si>
  <si>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</si>
  <si>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</si>
  <si>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</si>
  <si>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</si>
  <si>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</si>
  <si>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</si>
  <si>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</si>
  <si>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</si>
  <si>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</si>
  <si>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</si>
  <si>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</si>
  <si>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</si>
  <si>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</si>
  <si>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</si>
  <si>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</si>
  <si>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</si>
  <si>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</si>
  <si>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</si>
  <si>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</si>
  <si>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</si>
  <si>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</si>
  <si>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</si>
  <si>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</si>
  <si>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</si>
  <si>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</si>
  <si>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</si>
  <si>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</si>
  <si>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</si>
  <si>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</si>
  <si>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</si>
  <si>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</si>
  <si>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</si>
  <si>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</si>
  <si>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</si>
  <si>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</si>
  <si>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</si>
  <si>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</si>
  <si>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</si>
  <si>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</si>
  <si>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</si>
  <si>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</si>
  <si>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</si>
  <si>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</si>
  <si>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</si>
  <si>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</si>
  <si>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</si>
  <si>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</si>
  <si>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</si>
  <si>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</si>
  <si>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</si>
  <si>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</si>
  <si>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</si>
  <si>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</si>
  <si>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</si>
  <si>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</si>
  <si>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</si>
  <si>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</si>
  <si>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</si>
  <si>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</si>
  <si>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</si>
  <si>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</si>
  <si>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</si>
  <si>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</si>
  <si>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</si>
  <si>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</si>
  <si>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</si>
  <si>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</si>
  <si>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</si>
  <si>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</si>
  <si>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</si>
  <si>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</si>
  <si>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</si>
  <si>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</si>
  <si>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</si>
  <si>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</si>
  <si>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</si>
  <si>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</si>
  <si>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</si>
  <si>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</si>
  <si>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</si>
  <si>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</si>
  <si>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</si>
  <si>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</si>
  <si>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</si>
  <si>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</si>
  <si>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</si>
  <si>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</si>
  <si>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</si>
  <si>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</si>
  <si>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</si>
  <si>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</si>
  <si>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</si>
  <si>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</si>
  <si>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</si>
  <si>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</si>
  <si>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</si>
  <si>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</si>
  <si>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</si>
  <si>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</si>
  <si>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</si>
  <si>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</si>
  <si>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</si>
  <si>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</si>
  <si>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</si>
  <si>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</si>
  <si>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</si>
  <si>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</si>
  <si>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</si>
  <si>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</si>
  <si>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</si>
  <si>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</si>
  <si>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</si>
  <si>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</si>
  <si>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</si>
  <si>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</si>
  <si>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</si>
  <si>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</si>
  <si>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</si>
  <si>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</si>
  <si>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</si>
  <si>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</si>
  <si>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</si>
  <si>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</si>
  <si>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</si>
  <si>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</si>
  <si>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</si>
  <si>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</si>
  <si>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</si>
  <si>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</si>
  <si>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</si>
  <si>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</si>
  <si>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</si>
  <si>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</si>
  <si>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</si>
  <si>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</si>
  <si>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</si>
  <si>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</si>
  <si>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</si>
  <si>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</si>
  <si>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</si>
  <si>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</si>
  <si>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</si>
  <si>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</si>
  <si>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</si>
  <si>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</si>
  <si>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</si>
  <si>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</si>
  <si>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</si>
  <si>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</si>
  <si>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</si>
  <si>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</si>
  <si>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</si>
  <si>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</si>
  <si>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</si>
  <si>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</si>
  <si>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</si>
  <si>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</si>
  <si>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</si>
  <si>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</si>
  <si>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</si>
  <si>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</si>
  <si>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</si>
  <si>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</si>
  <si>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</si>
  <si>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</si>
  <si>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</si>
  <si>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</si>
  <si>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</si>
  <si>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</si>
  <si>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</si>
  <si>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</si>
  <si>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</si>
  <si>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</si>
  <si>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</si>
  <si>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</si>
  <si>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</si>
  <si>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</si>
  <si>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</si>
  <si>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</si>
  <si>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</si>
  <si>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</si>
  <si>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</si>
  <si>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</si>
  <si>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</si>
  <si>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</si>
  <si>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</si>
  <si>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</si>
  <si>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</si>
  <si>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</si>
  <si>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</si>
  <si>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</si>
  <si>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</si>
  <si>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</si>
  <si>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</si>
  <si>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</si>
  <si>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</si>
  <si>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</si>
  <si>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</si>
  <si>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</si>
  <si>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</si>
  <si>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</si>
  <si>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</si>
  <si>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</si>
  <si>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</si>
  <si>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</si>
  <si>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</si>
  <si>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</si>
  <si>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</si>
  <si>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</si>
  <si>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</si>
  <si>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</si>
  <si>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</si>
  <si>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</si>
  <si>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</si>
  <si>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</si>
  <si>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</si>
  <si>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</si>
  <si>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</si>
  <si>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</si>
  <si>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</si>
  <si>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</si>
  <si>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</si>
  <si>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</si>
  <si>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</si>
  <si>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</si>
  <si>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</si>
  <si>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</si>
  <si>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</si>
  <si>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</si>
  <si>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</si>
  <si>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</si>
  <si>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</si>
  <si>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</si>
  <si>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</si>
  <si>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</si>
  <si>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</si>
  <si>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</si>
  <si>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</si>
  <si>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</si>
  <si>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</si>
  <si>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</si>
  <si>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</si>
  <si>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</si>
  <si>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</si>
  <si>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</si>
  <si>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</si>
  <si>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</si>
  <si>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</si>
  <si>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</si>
  <si>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</si>
  <si>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</si>
  <si>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</si>
  <si>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</si>
  <si>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</si>
  <si>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</si>
  <si>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</si>
  <si>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</si>
  <si>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</si>
  <si>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</si>
  <si>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</si>
  <si>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</si>
  <si>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</si>
  <si>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</si>
  <si>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</si>
  <si>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</si>
  <si>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</si>
  <si>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</si>
  <si>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</si>
  <si>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</si>
  <si>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</si>
  <si>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</si>
  <si>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</si>
  <si>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</si>
  <si>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</si>
  <si>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</si>
  <si>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</si>
  <si>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</si>
  <si>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</si>
  <si>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</si>
  <si>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</si>
  <si>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</si>
  <si>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</si>
  <si>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</si>
  <si>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</si>
  <si>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</si>
  <si>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</si>
  <si>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</si>
  <si>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</si>
  <si>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</si>
  <si>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</si>
  <si>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</si>
  <si>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</si>
  <si>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</si>
  <si>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</si>
  <si>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</si>
  <si>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</si>
  <si>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</si>
  <si>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</si>
  <si>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</si>
  <si>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</si>
  <si>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</si>
  <si>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</si>
  <si>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</si>
  <si>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</si>
  <si>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</si>
  <si>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</si>
  <si>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</si>
  <si>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</si>
  <si>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</si>
  <si>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</si>
  <si>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</si>
  <si>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</si>
  <si>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</si>
  <si>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</si>
  <si>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</si>
  <si>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</si>
  <si>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</si>
  <si>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</si>
  <si>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</si>
  <si>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</si>
  <si>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</si>
  <si>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</si>
  <si>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</si>
  <si>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</si>
  <si>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</si>
  <si>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</si>
  <si>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</si>
  <si>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</si>
  <si>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</si>
  <si>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</si>
  <si>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</si>
  <si>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</si>
  <si>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</si>
  <si>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</si>
  <si>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</si>
  <si>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</si>
  <si>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</si>
  <si>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</si>
  <si>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</si>
  <si>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</si>
  <si>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</si>
  <si>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</si>
  <si>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</si>
  <si>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</si>
  <si>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</si>
  <si>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</si>
  <si>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</si>
  <si>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</si>
  <si>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</si>
  <si>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</si>
  <si>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</si>
  <si>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</si>
  <si>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</si>
  <si>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</si>
  <si>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</si>
  <si>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</si>
  <si>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</si>
  <si>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</si>
  <si>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</si>
  <si>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</si>
  <si>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</si>
  <si>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</si>
  <si>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</si>
  <si>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</si>
  <si>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</si>
  <si>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</si>
  <si>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</si>
  <si>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</si>
  <si>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</si>
  <si>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</si>
  <si>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</si>
  <si>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</si>
  <si>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</si>
  <si>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</si>
  <si>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</si>
  <si>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</si>
  <si>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</si>
  <si>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</si>
  <si>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</si>
  <si>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</si>
  <si>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</si>
  <si>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</si>
  <si>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</si>
  <si>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</si>
  <si>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</si>
  <si>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</si>
  <si>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</si>
  <si>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</si>
  <si>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</si>
  <si>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</si>
  <si>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</si>
  <si>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</si>
  <si>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</si>
  <si>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</si>
  <si>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</si>
  <si>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</si>
  <si>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</si>
  <si>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</si>
  <si>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</si>
  <si>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</si>
  <si>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</si>
  <si>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</si>
  <si>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</si>
  <si>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</si>
  <si>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</si>
  <si>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</si>
  <si>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</si>
  <si>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</si>
  <si>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</si>
  <si>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</si>
  <si>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</si>
  <si>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</si>
  <si>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</si>
  <si>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</si>
  <si>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</si>
  <si>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</si>
  <si>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</si>
  <si>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</si>
  <si>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</si>
  <si>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</si>
  <si>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</si>
  <si>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</si>
  <si>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</si>
  <si>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</si>
  <si>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</si>
  <si>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</si>
  <si>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</si>
  <si>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</si>
  <si>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</si>
  <si>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</si>
  <si>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</si>
  <si>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</si>
  <si>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</si>
  <si>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</si>
  <si>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</si>
  <si>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</si>
  <si>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</si>
  <si>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</si>
  <si>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</si>
  <si>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</si>
  <si>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</si>
  <si>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</si>
  <si>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</si>
  <si>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</si>
  <si>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</si>
  <si>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</si>
  <si>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</si>
  <si>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</si>
  <si>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</si>
  <si>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</si>
  <si>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</si>
  <si>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</si>
  <si>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</si>
  <si>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</si>
  <si>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</si>
  <si>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</si>
  <si>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</si>
  <si>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</si>
  <si>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</si>
  <si>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</si>
  <si>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</si>
  <si>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</si>
  <si>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</si>
  <si>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</si>
  <si>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</si>
  <si>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</si>
  <si>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</si>
  <si>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</si>
  <si>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</si>
  <si>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</si>
  <si>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</si>
  <si>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</si>
  <si>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</si>
  <si>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</si>
  <si>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</si>
  <si>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</si>
  <si>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</si>
  <si>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</si>
  <si>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</si>
  <si>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</si>
  <si>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</si>
  <si>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</si>
  <si>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</si>
  <si>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</si>
  <si>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</si>
  <si>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</si>
  <si>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</si>
  <si>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</si>
  <si>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</si>
  <si>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</si>
  <si>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</si>
  <si>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</si>
  <si>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</si>
  <si>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</si>
  <si>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</si>
  <si>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</si>
  <si>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</si>
  <si>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</si>
  <si>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</si>
  <si>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</si>
  <si>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</si>
  <si>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</si>
  <si>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</si>
  <si>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</si>
  <si>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</si>
  <si>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</si>
  <si>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</si>
  <si>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</si>
  <si>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</si>
  <si>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</si>
  <si>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</si>
  <si>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</si>
  <si>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</si>
  <si>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</si>
  <si>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</si>
  <si>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</si>
  <si>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</si>
  <si>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</si>
  <si>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</si>
  <si>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</si>
  <si>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</si>
  <si>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</si>
  <si>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</si>
  <si>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</si>
  <si>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</si>
  <si>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</si>
  <si>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</si>
  <si>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</si>
  <si>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</si>
  <si>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</si>
  <si>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</si>
  <si>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</si>
  <si>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</si>
  <si>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</si>
  <si>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</si>
  <si>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</si>
  <si>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</si>
  <si>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</si>
  <si>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</si>
  <si>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</si>
  <si>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</si>
  <si>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</si>
  <si>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</si>
  <si>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</si>
  <si>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</si>
  <si>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</si>
  <si>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</si>
  <si>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</si>
  <si>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</si>
  <si>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</si>
  <si>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</si>
  <si>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</si>
  <si>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</si>
  <si>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</si>
  <si>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</si>
  <si>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</si>
  <si>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</si>
  <si>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</si>
  <si>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</si>
  <si>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</si>
  <si>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</si>
  <si>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</si>
  <si>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</si>
  <si>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</si>
  <si>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</si>
  <si>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</si>
  <si>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</si>
  <si>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</si>
  <si>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</si>
  <si>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</si>
  <si>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</si>
  <si>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</si>
  <si>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</si>
  <si>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</si>
  <si>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</si>
  <si>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</si>
  <si>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</si>
  <si>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</si>
  <si>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</si>
  <si>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</si>
  <si>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</si>
  <si>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</si>
  <si>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</si>
  <si>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</si>
  <si>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</si>
  <si>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</si>
  <si>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</si>
  <si>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</si>
  <si>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</si>
  <si>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</si>
  <si>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</si>
  <si>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</si>
  <si>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</si>
  <si>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</si>
  <si>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</si>
  <si>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</si>
  <si>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</si>
  <si>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</si>
  <si>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</si>
  <si>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</si>
  <si>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</si>
  <si>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</si>
  <si>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</si>
  <si>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</si>
  <si>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</si>
  <si>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</si>
  <si>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</si>
  <si>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</si>
  <si>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</si>
  <si>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</si>
  <si>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</si>
  <si>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</si>
  <si>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</si>
  <si>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</si>
  <si>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</si>
  <si>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</si>
  <si>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</si>
  <si>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</si>
  <si>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</si>
  <si>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</si>
  <si>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</si>
  <si>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</si>
  <si>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</si>
  <si>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</si>
  <si>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</si>
  <si>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</si>
  <si>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</si>
  <si>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</si>
  <si>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</si>
  <si>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</si>
  <si>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</si>
  <si>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</si>
  <si>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</si>
  <si>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</si>
  <si>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</si>
  <si>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</si>
  <si>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</si>
  <si>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</si>
  <si>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</si>
  <si>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</si>
  <si>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</si>
  <si>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</si>
  <si>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</si>
  <si>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</si>
  <si>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</si>
  <si>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</si>
  <si>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</si>
  <si>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</si>
  <si>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</si>
  <si>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</si>
  <si>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</si>
  <si>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</si>
  <si>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</si>
  <si>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</si>
  <si>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</si>
  <si>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</si>
  <si>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</si>
  <si>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</si>
  <si>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</si>
  <si>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</si>
  <si>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</si>
  <si>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</si>
  <si>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</si>
  <si>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</si>
  <si>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</si>
  <si>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</si>
  <si>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</si>
  <si>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</si>
  <si>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</si>
  <si>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</si>
  <si>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</si>
  <si>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</si>
  <si>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</si>
  <si>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</si>
  <si>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</si>
  <si>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</si>
  <si>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</si>
  <si>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</si>
  <si>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</si>
  <si>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</si>
  <si>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</si>
  <si>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</si>
  <si>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</si>
  <si>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</si>
  <si>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</si>
  <si>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</si>
  <si>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</si>
  <si>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</si>
  <si>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</si>
  <si>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</si>
  <si>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</si>
  <si>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</si>
  <si>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</si>
  <si>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</si>
  <si>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</si>
  <si>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</si>
  <si>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</si>
  <si>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</si>
  <si>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</si>
  <si>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</si>
  <si>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</si>
  <si>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</si>
  <si>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</si>
  <si>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</si>
  <si>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</si>
  <si>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</si>
  <si>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</si>
  <si>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</si>
  <si>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</si>
  <si>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</si>
  <si>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</si>
  <si>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</si>
  <si>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</si>
  <si>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</si>
  <si>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</si>
  <si>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</si>
  <si>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</si>
  <si>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</si>
  <si>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</si>
  <si>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</si>
  <si>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</si>
  <si>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</si>
  <si>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</si>
  <si>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</si>
  <si>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</si>
  <si>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</si>
  <si>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</si>
  <si>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</si>
  <si>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</si>
  <si>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</si>
  <si>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</si>
  <si>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</si>
  <si>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</si>
  <si>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</si>
  <si>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</si>
  <si>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</si>
  <si>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</si>
  <si>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</si>
  <si>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</si>
  <si>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</si>
  <si>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</si>
  <si>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</si>
  <si>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</si>
  <si>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</si>
  <si>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</si>
  <si>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</si>
  <si>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</si>
  <si>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</si>
  <si>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</si>
  <si>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</si>
  <si>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</si>
  <si>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</si>
  <si>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</si>
  <si>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</si>
  <si>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</si>
  <si>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</si>
  <si>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</si>
  <si>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</si>
  <si>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</si>
  <si>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</si>
  <si>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</si>
  <si>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</si>
  <si>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</si>
  <si>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</si>
  <si>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</si>
  <si>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</si>
  <si>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</si>
  <si>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</si>
  <si>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</si>
  <si>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</si>
  <si>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</si>
  <si>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</si>
  <si>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</si>
  <si>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</si>
  <si>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</si>
  <si>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</si>
  <si>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</si>
  <si>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</si>
  <si>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</si>
  <si>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</si>
  <si>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</si>
  <si>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</si>
  <si>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</si>
  <si>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</si>
  <si>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</si>
  <si>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</si>
  <si>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</si>
  <si>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</si>
  <si>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</si>
  <si>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</si>
  <si>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</si>
  <si>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</si>
  <si>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</si>
  <si>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</si>
  <si>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</si>
  <si>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</si>
  <si>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</si>
  <si>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</si>
  <si>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</si>
  <si>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</si>
  <si>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</si>
  <si>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</si>
  <si>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</si>
  <si>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</si>
  <si>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</si>
  <si>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</si>
  <si>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</si>
  <si>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</si>
  <si>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</si>
  <si>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</si>
  <si>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</si>
  <si>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</si>
  <si>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</si>
  <si>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</si>
  <si>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</si>
  <si>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</si>
  <si>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</si>
  <si>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</si>
  <si>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</si>
  <si>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</si>
  <si>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</si>
  <si>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</si>
  <si>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</si>
  <si>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</si>
  <si>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</si>
  <si>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</si>
  <si>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</si>
  <si>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</si>
  <si>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</si>
  <si>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</si>
  <si>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</si>
  <si>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</si>
  <si>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</si>
  <si>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</si>
  <si>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</si>
  <si>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</si>
  <si>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</si>
  <si>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</si>
  <si>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</si>
  <si>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</si>
  <si>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</si>
  <si>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</si>
  <si>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</si>
  <si>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</si>
  <si>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</si>
  <si>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</si>
  <si>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</si>
  <si>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</si>
  <si>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</si>
  <si>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</si>
  <si>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</si>
  <si>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</si>
  <si>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</si>
  <si>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</si>
  <si>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</si>
  <si>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</si>
  <si>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</si>
  <si>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</si>
  <si>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</si>
  <si>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</si>
  <si>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</si>
  <si>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</si>
  <si>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</si>
  <si>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</si>
  <si>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</si>
  <si>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</si>
  <si>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</si>
  <si>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</si>
  <si>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</si>
  <si>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</si>
  <si>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</si>
  <si>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</si>
  <si>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</si>
  <si>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</si>
  <si>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</si>
  <si>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</si>
  <si>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</si>
  <si>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</si>
  <si>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</si>
  <si>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</si>
  <si>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</si>
  <si>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</si>
  <si>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</si>
  <si>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</si>
  <si>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</si>
  <si>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</si>
  <si>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</si>
  <si>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</si>
  <si>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</si>
  <si>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</si>
  <si>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</si>
  <si>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</si>
  <si>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</si>
  <si>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</si>
  <si>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</si>
  <si>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</si>
  <si>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</si>
  <si>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</si>
  <si>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</si>
  <si>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</si>
  <si>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</si>
  <si>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</si>
  <si>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</si>
  <si>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</si>
  <si>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</si>
  <si>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</si>
  <si>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</si>
  <si>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</si>
  <si>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</si>
  <si>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</si>
  <si>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</si>
  <si>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</si>
  <si>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</si>
  <si>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</si>
  <si>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</si>
  <si>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</si>
  <si>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</si>
  <si>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</si>
  <si>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</si>
  <si>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</si>
  <si>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</si>
  <si>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</si>
  <si>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</si>
  <si>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</si>
  <si>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</si>
  <si>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</si>
  <si>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</si>
  <si>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</si>
  <si>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</si>
  <si>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</si>
  <si>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</si>
  <si>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</si>
  <si>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</si>
  <si>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</si>
  <si>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</si>
  <si>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</si>
  <si>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</si>
  <si>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</si>
  <si>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</si>
  <si>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</si>
  <si>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</si>
  <si>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</si>
  <si>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</si>
  <si>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</si>
  <si>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</si>
  <si>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</si>
  <si>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</si>
  <si>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</si>
  <si>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</si>
  <si>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</si>
  <si>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</si>
  <si>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</si>
  <si>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</si>
  <si>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</si>
  <si>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</si>
  <si>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</si>
  <si>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</si>
  <si>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</si>
  <si>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</si>
  <si>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</si>
  <si>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</si>
  <si>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</si>
  <si>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</si>
  <si>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</si>
  <si>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</si>
  <si>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</si>
  <si>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</si>
  <si>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</si>
  <si>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</si>
  <si>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</si>
  <si>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</si>
  <si>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</si>
  <si>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</si>
  <si>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</si>
  <si>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</si>
  <si>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</si>
  <si>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</si>
  <si>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</si>
  <si>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</si>
  <si>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</si>
  <si>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</si>
  <si>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</si>
  <si>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</si>
  <si>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</si>
  <si>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</si>
  <si>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</si>
  <si>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</si>
  <si>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</si>
  <si>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</si>
  <si>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</si>
  <si>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</si>
  <si>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</si>
  <si>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</si>
  <si>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</si>
  <si>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</si>
  <si>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</si>
  <si>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</si>
  <si>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</si>
  <si>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</si>
  <si>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</si>
  <si>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</si>
  <si>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</si>
  <si>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</si>
  <si>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</si>
  <si>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</si>
  <si>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</si>
  <si>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</si>
  <si>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</si>
  <si>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</si>
  <si>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</si>
  <si>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</si>
  <si>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</si>
  <si>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</si>
  <si>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</si>
  <si>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</si>
  <si>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</si>
  <si>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</si>
  <si>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</si>
  <si>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</si>
  <si>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</si>
  <si>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</si>
  <si>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</si>
  <si>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</si>
  <si>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</si>
  <si>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</si>
  <si>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</si>
  <si>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</si>
  <si>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</si>
  <si>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</si>
  <si>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</si>
  <si>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</si>
  <si>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</si>
  <si>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</si>
  <si>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</si>
  <si>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</si>
  <si>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</si>
  <si>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</si>
  <si>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</si>
  <si>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</si>
  <si>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</si>
  <si>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</si>
  <si>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</si>
  <si>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</si>
  <si>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</si>
  <si>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</si>
  <si>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</si>
  <si>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</si>
  <si>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</si>
  <si>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</si>
  <si>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</si>
  <si>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</si>
  <si>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</si>
  <si>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</si>
  <si>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</si>
  <si>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</si>
  <si>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</si>
  <si>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</si>
  <si>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</si>
  <si>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</si>
  <si>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</si>
  <si>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</si>
  <si>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</si>
  <si>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</si>
  <si>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</si>
  <si>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</si>
  <si>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</si>
  <si>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</si>
  <si>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</si>
  <si>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</si>
  <si>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</si>
  <si>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</si>
  <si>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</si>
  <si>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</si>
  <si>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</si>
  <si>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</si>
  <si>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</si>
  <si>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</si>
  <si>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</si>
  <si>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</si>
  <si>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</si>
  <si>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</si>
  <si>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</si>
  <si>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</si>
  <si>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</si>
  <si>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</si>
  <si>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</si>
  <si>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</si>
  <si>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</si>
  <si>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</si>
  <si>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</si>
  <si>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</si>
  <si>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</si>
  <si>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</si>
  <si>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</si>
  <si>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</si>
  <si>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</si>
  <si>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</si>
  <si>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</si>
  <si>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</si>
  <si>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</si>
  <si>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</si>
  <si>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</si>
  <si>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</si>
  <si>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</si>
  <si>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</si>
  <si>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</si>
  <si>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</si>
  <si>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</si>
  <si>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</si>
  <si>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</si>
  <si>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</si>
  <si>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</si>
  <si>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</si>
  <si>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</si>
  <si>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</si>
  <si>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</si>
  <si>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</si>
  <si>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</si>
  <si>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</si>
  <si>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</si>
  <si>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</si>
  <si>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</si>
  <si>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</si>
  <si>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</si>
  <si>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</si>
  <si>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</si>
  <si>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</si>
  <si>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</si>
  <si>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</si>
  <si>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</si>
  <si>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</si>
  <si>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</si>
  <si>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</si>
  <si>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</si>
  <si>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</si>
  <si>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</si>
  <si>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</si>
  <si>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</si>
  <si>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</si>
  <si>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</si>
  <si>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</si>
  <si>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</si>
  <si>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</si>
  <si>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</si>
  <si>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</si>
  <si>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</si>
  <si>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</si>
  <si>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</si>
  <si>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</si>
  <si>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</si>
  <si>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</si>
  <si>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</si>
  <si>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</si>
  <si>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</si>
  <si>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</si>
  <si>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</si>
  <si>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</si>
  <si>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</si>
  <si>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</si>
  <si>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</si>
  <si>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</si>
  <si>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</si>
  <si>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</si>
  <si>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</si>
  <si>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</si>
  <si>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</si>
  <si>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</si>
  <si>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</si>
  <si>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</si>
  <si>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</si>
  <si>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</si>
  <si>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</si>
  <si>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</si>
  <si>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</si>
  <si>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</si>
  <si>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</si>
  <si>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</si>
  <si>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</si>
  <si>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</si>
  <si>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</si>
  <si>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</si>
  <si>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</si>
  <si>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</si>
  <si>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</si>
  <si>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</si>
  <si>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</si>
  <si>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</si>
  <si>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</si>
  <si>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</si>
  <si>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</si>
  <si>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</si>
  <si>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</si>
  <si>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</si>
  <si>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</si>
  <si>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</si>
  <si>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</si>
  <si>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</si>
  <si>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</si>
  <si>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</si>
  <si>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</si>
  <si>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</si>
  <si>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</si>
  <si>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</si>
  <si>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</si>
  <si>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</si>
  <si>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</si>
  <si>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</si>
  <si>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</si>
  <si>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</si>
  <si>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</si>
  <si>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</si>
  <si>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</si>
  <si>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</si>
  <si>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</si>
  <si>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</si>
  <si>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</si>
  <si>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</si>
  <si>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</si>
  <si>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</si>
  <si>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</si>
  <si>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</si>
  <si>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</si>
  <si>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</si>
  <si>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</si>
  <si>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</si>
  <si>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</si>
  <si>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</si>
  <si>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</si>
  <si>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</si>
  <si>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</si>
  <si>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</si>
  <si>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</si>
  <si>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</si>
  <si>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</si>
  <si>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</si>
  <si>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</si>
  <si>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</si>
  <si>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</si>
  <si>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</si>
  <si>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</si>
  <si>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</si>
  <si>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</si>
  <si>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</si>
  <si>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</si>
  <si>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</si>
  <si>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</si>
  <si>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</si>
  <si>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</si>
  <si>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</si>
  <si>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</si>
  <si>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</si>
  <si>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</si>
  <si>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</si>
  <si>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</si>
  <si>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</si>
  <si>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</si>
  <si>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</si>
  <si>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</si>
  <si>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</si>
  <si>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</si>
  <si>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</si>
  <si>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</si>
  <si>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</si>
  <si>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</si>
  <si>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</si>
  <si>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</si>
  <si>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</si>
  <si>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</si>
  <si>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</si>
  <si>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</si>
  <si>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</si>
  <si>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</si>
  <si>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</si>
  <si>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</si>
  <si>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</si>
  <si>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</si>
  <si>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</si>
  <si>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</si>
  <si>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</si>
  <si>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</si>
  <si>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</si>
  <si>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</si>
  <si>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</si>
  <si>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</si>
  <si>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</si>
  <si>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</si>
  <si>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</si>
  <si>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</si>
  <si>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</si>
  <si>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</si>
  <si>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</si>
  <si>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</si>
  <si>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</si>
  <si>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</si>
  <si>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</si>
  <si>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</si>
  <si>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</si>
  <si>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</si>
  <si>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</si>
  <si>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</si>
  <si>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</si>
  <si>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</si>
  <si>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</si>
  <si>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</si>
  <si>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</si>
  <si>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</si>
  <si>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</si>
  <si>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</si>
  <si>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</si>
  <si>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</si>
  <si>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</si>
  <si>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</si>
  <si>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</si>
  <si>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</si>
  <si>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</si>
  <si>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</si>
  <si>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</si>
  <si>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</si>
  <si>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</si>
  <si>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</si>
  <si>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</si>
  <si>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</si>
  <si>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</si>
  <si>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</si>
  <si>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</si>
  <si>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</si>
  <si>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</si>
  <si>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</si>
  <si>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</si>
  <si>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</si>
  <si>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</si>
  <si>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</si>
  <si>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</si>
  <si>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</si>
  <si>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</si>
  <si>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</si>
  <si>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</si>
  <si>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</si>
  <si>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</si>
  <si>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</si>
  <si>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</si>
  <si>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</si>
  <si>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</si>
  <si>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</si>
  <si>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</si>
  <si>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</si>
  <si>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</si>
  <si>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</si>
  <si>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</si>
  <si>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</si>
  <si>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</si>
  <si>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</si>
  <si>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</si>
  <si>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</si>
  <si>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</si>
  <si>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</si>
  <si>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</si>
  <si>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</si>
  <si>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</si>
  <si>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</si>
  <si>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</si>
  <si>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</si>
  <si>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</si>
  <si>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</si>
  <si>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</si>
  <si>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</si>
  <si>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</si>
  <si>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</si>
  <si>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</si>
  <si>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</si>
  <si>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</si>
  <si>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</si>
  <si>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</si>
  <si>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</si>
  <si>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</si>
  <si>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</si>
  <si>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</si>
  <si>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</si>
  <si>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</si>
  <si>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</si>
  <si>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</si>
  <si>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</si>
  <si>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</si>
  <si>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</si>
  <si>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</si>
  <si>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</si>
  <si>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</si>
  <si>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</si>
  <si>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</si>
  <si>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</si>
  <si>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</si>
  <si>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</si>
  <si>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</si>
  <si>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</si>
  <si>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</si>
  <si>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</si>
  <si>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</si>
  <si>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</si>
  <si>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</si>
  <si>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</si>
  <si>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</si>
  <si>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</si>
  <si>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</si>
  <si>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</si>
  <si>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</si>
  <si>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</si>
  <si>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</si>
  <si>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</si>
  <si>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</si>
  <si>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</si>
  <si>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</si>
  <si>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</si>
  <si>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</si>
  <si>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</si>
  <si>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</si>
  <si>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</si>
  <si>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</si>
  <si>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</si>
  <si>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</si>
  <si>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</si>
  <si>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</si>
  <si>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</si>
  <si>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</si>
  <si>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</si>
  <si>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</si>
  <si>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</si>
  <si>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</si>
  <si>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</si>
  <si>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</si>
  <si>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</si>
  <si>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</si>
  <si>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</si>
  <si>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</si>
  <si>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</si>
  <si>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</si>
  <si>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</si>
  <si>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</si>
  <si>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</si>
  <si>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</si>
  <si>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</si>
  <si>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</si>
  <si>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</si>
  <si>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</si>
  <si>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</si>
  <si>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</si>
  <si>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</si>
  <si>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</si>
  <si>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</si>
  <si>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</si>
  <si>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</si>
  <si>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</si>
  <si>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</si>
  <si>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</si>
  <si>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</si>
  <si>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</si>
  <si>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</si>
  <si>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</si>
  <si>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</si>
  <si>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</si>
  <si>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</si>
  <si>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</si>
  <si>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</si>
  <si>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</si>
  <si>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</si>
  <si>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</si>
  <si>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</si>
  <si>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</si>
  <si>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</si>
  <si>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</si>
  <si>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</si>
  <si>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</si>
  <si>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</si>
  <si>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</si>
  <si>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</si>
  <si>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</si>
  <si>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</si>
  <si>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</si>
  <si>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</si>
  <si>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</si>
  <si>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</si>
  <si>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</si>
  <si>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</si>
  <si>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</si>
  <si>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</si>
  <si>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</si>
  <si>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</si>
  <si>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</si>
  <si>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</si>
  <si>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</si>
  <si>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</si>
  <si>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</si>
  <si>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</si>
  <si>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</si>
  <si>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</si>
  <si>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</si>
  <si>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</si>
  <si>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</si>
  <si>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</si>
  <si>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</si>
  <si>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</si>
  <si>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</si>
  <si>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</si>
  <si>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</si>
  <si>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</si>
  <si>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</si>
  <si>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</si>
  <si>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</si>
  <si>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</si>
  <si>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</si>
  <si>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</si>
  <si>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</si>
  <si>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</si>
  <si>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</si>
  <si>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</si>
  <si>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</si>
  <si>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</si>
  <si>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</si>
  <si>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</si>
  <si>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</si>
  <si>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</si>
  <si>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</si>
  <si>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</si>
  <si>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</si>
  <si>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</si>
  <si>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</si>
  <si>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</si>
  <si>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</si>
  <si>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</si>
  <si>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</si>
  <si>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</si>
  <si>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</si>
  <si>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</si>
  <si>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</si>
  <si>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</si>
  <si>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</si>
  <si>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</si>
  <si>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</si>
  <si>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</si>
  <si>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</si>
  <si>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</si>
  <si>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</si>
  <si>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</si>
  <si>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</si>
  <si>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</si>
  <si>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</si>
  <si>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</si>
  <si>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</si>
  <si>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</si>
  <si>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</si>
  <si>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</si>
  <si>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</si>
  <si>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</si>
  <si>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</si>
  <si>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</si>
  <si>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</si>
  <si>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</si>
  <si>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</si>
  <si>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</si>
  <si>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</si>
  <si>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</si>
  <si>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</si>
  <si>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</si>
  <si>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</si>
  <si>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</si>
  <si>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</si>
  <si>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</si>
  <si>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</si>
  <si>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</si>
  <si>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</si>
  <si>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</si>
  <si>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</si>
  <si>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</si>
  <si>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</si>
  <si>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</si>
  <si>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</si>
  <si>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</si>
  <si>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</si>
  <si>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</si>
  <si>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</si>
  <si>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</si>
  <si>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</si>
  <si>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</si>
  <si>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</si>
  <si>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</si>
  <si>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</si>
  <si>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</si>
  <si>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</si>
  <si>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</si>
  <si>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</si>
  <si>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</si>
  <si>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</si>
  <si>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</si>
  <si>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</si>
  <si>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</si>
  <si>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</si>
  <si>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</si>
  <si>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</si>
  <si>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</si>
  <si>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</si>
  <si>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</si>
  <si>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</si>
  <si>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</si>
  <si>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</si>
  <si>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</si>
  <si>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</si>
  <si>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</si>
  <si>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</si>
  <si>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</si>
  <si>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</si>
  <si>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</si>
  <si>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</si>
  <si>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</si>
  <si>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</si>
  <si>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</si>
  <si>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</si>
  <si>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</si>
  <si>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</si>
  <si>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</si>
  <si>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</si>
  <si>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</si>
  <si>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</si>
  <si>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</si>
  <si>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</si>
  <si>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</si>
  <si>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</si>
  <si>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</si>
  <si>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</si>
  <si>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</si>
  <si>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</si>
  <si>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</si>
  <si>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</si>
  <si>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</si>
  <si>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</si>
  <si>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</si>
  <si>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</si>
  <si>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</si>
  <si>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</si>
  <si>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</si>
  <si>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</si>
  <si>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</si>
  <si>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</si>
  <si>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</si>
  <si>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</si>
  <si>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</si>
  <si>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</si>
  <si>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</si>
  <si>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</si>
  <si>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</si>
  <si>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</si>
  <si>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</si>
  <si>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</si>
  <si>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</si>
  <si>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</si>
  <si>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</si>
  <si>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</si>
  <si>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</si>
  <si>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</si>
  <si>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</si>
  <si>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</si>
  <si>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</si>
  <si>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</si>
  <si>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</si>
  <si>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</si>
  <si>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</si>
  <si>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</si>
  <si>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</si>
  <si>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</si>
  <si>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</si>
  <si>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</si>
  <si>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</si>
  <si>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</si>
  <si>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</si>
  <si>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</si>
  <si>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</si>
  <si>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</si>
  <si>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</si>
  <si>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</si>
  <si>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</si>
  <si>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</si>
  <si>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</si>
  <si>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</si>
  <si>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</si>
  <si>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</si>
  <si>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</si>
  <si>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</si>
  <si>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</si>
  <si>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</si>
  <si>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</si>
  <si>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</si>
  <si>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</si>
  <si>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</si>
  <si>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</si>
  <si>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</si>
  <si>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</si>
  <si>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</si>
  <si>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</si>
  <si>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</si>
  <si>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</si>
  <si>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</si>
  <si>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</si>
  <si>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</si>
  <si>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</si>
  <si>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</si>
  <si>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</si>
  <si>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</si>
  <si>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</si>
  <si>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</si>
  <si>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</si>
  <si>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</si>
  <si>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</si>
  <si>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</si>
  <si>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</si>
  <si>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</si>
  <si>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</si>
  <si>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</si>
  <si>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</si>
  <si>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</si>
  <si>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</si>
  <si>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</si>
  <si>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</si>
  <si>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</si>
  <si>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</si>
  <si>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</si>
  <si>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</si>
  <si>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</si>
  <si>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</si>
  <si>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</si>
  <si>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</si>
  <si>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</si>
  <si>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</si>
  <si>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</si>
  <si>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</si>
  <si>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</si>
  <si>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</si>
  <si>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</si>
  <si>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</si>
  <si>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</si>
  <si>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</si>
  <si>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</si>
  <si>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</si>
  <si>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</si>
  <si>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</si>
  <si>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</si>
  <si>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</si>
  <si>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</si>
  <si>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</si>
  <si>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</si>
  <si>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</si>
  <si>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</si>
  <si>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</si>
  <si>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</si>
  <si>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</si>
  <si>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</si>
  <si>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</si>
  <si>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</si>
  <si>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</si>
  <si>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</si>
  <si>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</si>
  <si>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</si>
  <si>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</si>
  <si>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</si>
  <si>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</si>
  <si>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</si>
  <si>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</si>
  <si>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</si>
  <si>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</si>
  <si>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</si>
  <si>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</si>
  <si>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</si>
  <si>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</si>
  <si>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</si>
  <si>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</si>
  <si>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</si>
  <si>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</si>
  <si>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</si>
  <si>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</si>
  <si>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</si>
  <si>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</si>
  <si>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</si>
  <si>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</si>
  <si>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</si>
  <si>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</si>
  <si>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</si>
  <si>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</si>
  <si>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</si>
  <si>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</si>
  <si>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</si>
  <si>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</si>
  <si>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</si>
  <si>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</si>
  <si>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</si>
  <si>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</si>
  <si>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</si>
  <si>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</si>
  <si>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</si>
  <si>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</si>
  <si>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</si>
  <si>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</si>
  <si>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</si>
  <si>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</si>
  <si>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</si>
  <si>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</si>
  <si>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</si>
  <si>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</si>
  <si>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</si>
  <si>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</si>
  <si>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</si>
  <si>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</si>
  <si>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</si>
  <si>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</si>
  <si>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</si>
  <si>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</si>
  <si>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</si>
  <si>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</si>
  <si>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</si>
  <si>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</si>
  <si>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</si>
  <si>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</si>
  <si>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</si>
  <si>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</si>
  <si>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</si>
  <si>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</si>
  <si>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</si>
  <si>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</si>
  <si>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</si>
  <si>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</si>
  <si>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</si>
  <si>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</si>
  <si>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</si>
  <si>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</si>
  <si>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</si>
  <si>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</si>
  <si>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</si>
  <si>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</si>
  <si>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</si>
  <si>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</si>
  <si>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</si>
  <si>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</si>
  <si>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</si>
  <si>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</si>
  <si>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</si>
  <si>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</si>
  <si>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</si>
  <si>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</si>
  <si>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</si>
  <si>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</si>
  <si>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</si>
  <si>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</si>
  <si>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</si>
  <si>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</si>
  <si>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</si>
  <si>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</si>
  <si>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</si>
  <si>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</si>
  <si>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</si>
  <si>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</si>
  <si>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</si>
  <si>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</si>
  <si>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</si>
  <si>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</si>
  <si>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</si>
  <si>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</si>
  <si>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</si>
  <si>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</si>
  <si>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</si>
  <si>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</si>
  <si>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</si>
  <si>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</si>
  <si>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</si>
  <si>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</si>
  <si>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</si>
  <si>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</si>
  <si>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</si>
  <si>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</si>
  <si>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</si>
  <si>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</si>
  <si>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</si>
  <si>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</si>
  <si>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</si>
  <si>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</si>
  <si>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</si>
  <si>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</si>
  <si>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</si>
  <si>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</si>
  <si>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</si>
  <si>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</si>
  <si>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</si>
  <si>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</si>
  <si>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</si>
  <si>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</si>
  <si>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</si>
  <si>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</si>
  <si>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</si>
  <si>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</si>
  <si>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</si>
  <si>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</si>
  <si>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</si>
  <si>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</si>
  <si>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</si>
  <si>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</si>
  <si>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</si>
  <si>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</si>
  <si>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</si>
  <si>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</si>
  <si>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</si>
  <si>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</si>
  <si>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</si>
  <si>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</si>
  <si>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</si>
  <si>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</si>
  <si>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</si>
  <si>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</si>
  <si>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</si>
  <si>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</si>
  <si>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</si>
  <si>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</si>
  <si>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</si>
  <si>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</si>
  <si>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</si>
  <si>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</si>
  <si>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</si>
  <si>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</si>
  <si>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</si>
  <si>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</si>
  <si>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</si>
  <si>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</si>
  <si>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</si>
  <si>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</si>
  <si>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</si>
  <si>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</si>
  <si>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</si>
  <si>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</si>
  <si>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</si>
  <si>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</si>
  <si>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</si>
  <si>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</si>
  <si>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</si>
  <si>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</si>
  <si>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</si>
  <si>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</si>
  <si>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</si>
  <si>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</si>
  <si>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</si>
  <si>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</si>
  <si>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</si>
  <si>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</si>
  <si>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</si>
  <si>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</si>
  <si>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</si>
  <si>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</si>
  <si>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</si>
  <si>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</si>
  <si>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</si>
  <si>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</si>
  <si>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</si>
  <si>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</si>
  <si>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</si>
  <si>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</si>
  <si>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</si>
  <si>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</si>
  <si>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</si>
  <si>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</si>
  <si>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</si>
  <si>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</si>
  <si>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</si>
  <si>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</si>
  <si>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</si>
  <si>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</si>
  <si>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</si>
  <si>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</si>
  <si>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</si>
  <si>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</si>
  <si>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</si>
  <si>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</si>
  <si>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</si>
  <si>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</si>
  <si>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</si>
  <si>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</si>
  <si>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</si>
  <si>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</si>
  <si>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</si>
  <si>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</si>
  <si>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</si>
  <si>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</si>
  <si>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</si>
  <si>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</si>
  <si>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</si>
  <si>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</si>
  <si>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</si>
  <si>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</si>
  <si>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</si>
  <si>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</si>
  <si>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</si>
  <si>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</si>
  <si>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</si>
  <si>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</si>
  <si>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</si>
  <si>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</si>
  <si>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</si>
  <si>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</si>
  <si>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</si>
  <si>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</si>
  <si>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</si>
  <si>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</si>
  <si>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</si>
  <si>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</si>
  <si>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</si>
  <si>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</si>
  <si>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</si>
  <si>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</si>
  <si>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</si>
  <si>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</si>
  <si>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</si>
  <si>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</si>
  <si>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</si>
  <si>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</si>
  <si>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</si>
  <si>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</si>
  <si>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</si>
  <si>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</si>
  <si>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</si>
  <si>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</si>
  <si>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</si>
  <si>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</si>
  <si>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</si>
  <si>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</si>
  <si>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</si>
  <si>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</si>
  <si>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</si>
  <si>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</si>
  <si>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</si>
  <si>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</si>
  <si>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</si>
  <si>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</si>
  <si>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</si>
  <si>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</si>
  <si>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</si>
  <si>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</si>
  <si>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</si>
  <si>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</si>
  <si>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</si>
  <si>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</si>
  <si>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</si>
  <si>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</si>
  <si>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</si>
  <si>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</si>
  <si>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</si>
  <si>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</si>
  <si>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</si>
  <si>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</si>
  <si>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</si>
  <si>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</si>
  <si>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</si>
  <si>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</si>
  <si>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</si>
  <si>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</si>
  <si>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</si>
  <si>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</si>
  <si>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</si>
  <si>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</si>
  <si>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</si>
  <si>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</si>
  <si>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</si>
  <si>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</si>
  <si>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</si>
  <si>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</si>
  <si>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</si>
  <si>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</si>
  <si>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</si>
  <si>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</si>
  <si>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</si>
  <si>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</si>
  <si>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</si>
  <si>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</si>
  <si>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</si>
  <si>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</si>
  <si>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</si>
  <si>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</si>
  <si>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</si>
  <si>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</si>
  <si>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</si>
  <si>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</si>
  <si>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</si>
  <si>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</si>
  <si>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</si>
  <si>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</si>
  <si>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</si>
  <si>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</si>
  <si>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</si>
  <si>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</si>
  <si>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</si>
  <si>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</si>
  <si>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</si>
  <si>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</si>
  <si>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</si>
  <si>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</si>
  <si>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</si>
  <si>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</si>
  <si>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</si>
  <si>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</si>
  <si>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</si>
  <si>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</si>
  <si>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</si>
  <si>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</si>
  <si>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</si>
  <si>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</si>
  <si>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</si>
  <si>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</si>
  <si>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</si>
  <si>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</si>
  <si>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</si>
  <si>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</si>
  <si>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</si>
  <si>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</si>
  <si>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</si>
  <si>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</si>
  <si>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</si>
  <si>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</si>
  <si>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</si>
  <si>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</si>
  <si>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</si>
  <si>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</si>
  <si>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</si>
  <si>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</si>
  <si>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</si>
  <si>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</si>
  <si>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</si>
  <si>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</si>
  <si>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</si>
  <si>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</si>
  <si>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</si>
  <si>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</si>
  <si>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</si>
  <si>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</si>
  <si>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</si>
  <si>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</si>
  <si>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</si>
  <si>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</si>
  <si>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</si>
  <si>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</si>
  <si>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</si>
  <si>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</si>
  <si>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</si>
  <si>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</si>
  <si>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</si>
  <si>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</si>
  <si>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</si>
  <si>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</si>
  <si>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</si>
  <si>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</si>
  <si>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</si>
  <si>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</si>
  <si>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</si>
  <si>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</si>
  <si>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</si>
  <si>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</si>
  <si>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</si>
  <si>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</si>
  <si>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</si>
  <si>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</si>
  <si>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</si>
  <si>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</si>
  <si>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</si>
  <si>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</si>
  <si>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</si>
  <si>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</si>
  <si>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</si>
  <si>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</si>
  <si>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</si>
  <si>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</si>
  <si>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</si>
  <si>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</si>
  <si>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</si>
  <si>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</si>
  <si>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</si>
  <si>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</si>
  <si>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</si>
  <si>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</si>
  <si>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</si>
  <si>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</si>
  <si>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</si>
  <si>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</si>
  <si>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</si>
  <si>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</si>
  <si>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</si>
  <si>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</si>
  <si>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</si>
  <si>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</si>
  <si>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</si>
  <si>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</si>
  <si>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</si>
  <si>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</si>
  <si>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</si>
  <si>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</si>
  <si>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</si>
  <si>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</si>
  <si>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</si>
  <si>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</si>
  <si>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</si>
  <si>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</si>
  <si>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</si>
  <si>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</si>
  <si>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</si>
  <si>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</si>
  <si>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</si>
  <si>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</si>
  <si>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</si>
  <si>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</si>
  <si>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</si>
  <si>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</si>
  <si>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</si>
  <si>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</si>
  <si>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</si>
  <si>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</si>
  <si>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</si>
  <si>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</si>
  <si>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</si>
  <si>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</si>
  <si>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</si>
  <si>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</si>
  <si>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</si>
  <si>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</si>
  <si>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</si>
  <si>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</si>
  <si>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</si>
  <si>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</si>
  <si>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</si>
  <si>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</si>
  <si>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</si>
  <si>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</si>
  <si>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</si>
  <si>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</si>
  <si>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</si>
  <si>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</si>
  <si>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</si>
  <si>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</si>
  <si>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</si>
  <si>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</si>
  <si>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</si>
  <si>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</si>
  <si>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</si>
  <si>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</si>
  <si>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</si>
  <si>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</si>
  <si>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</si>
  <si>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</si>
  <si>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</si>
  <si>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</si>
  <si>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</si>
  <si>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</si>
  <si>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</si>
  <si>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</si>
  <si>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</si>
  <si>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</si>
  <si>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</si>
  <si>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</si>
  <si>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</si>
  <si>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</si>
  <si>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</si>
  <si>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</si>
  <si>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</si>
  <si>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</si>
  <si>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</si>
  <si>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</si>
  <si>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</si>
  <si>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</si>
  <si>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</si>
  <si>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</si>
  <si>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</si>
  <si>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</si>
  <si>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</si>
  <si>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</si>
  <si>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</si>
  <si>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</si>
  <si>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</si>
  <si>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</si>
  <si>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</si>
  <si>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</si>
  <si>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</si>
  <si>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</si>
  <si>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</si>
  <si>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</si>
  <si>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</si>
  <si>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</si>
  <si>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</si>
  <si>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</si>
  <si>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</si>
  <si>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</si>
  <si>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</si>
  <si>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</si>
  <si>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</si>
  <si>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</si>
  <si>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</si>
  <si>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</si>
  <si>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</si>
  <si>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</si>
  <si>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</si>
  <si>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</si>
  <si>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</si>
  <si>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</si>
  <si>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</si>
  <si>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</si>
  <si>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</si>
  <si>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</si>
  <si>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</si>
  <si>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</si>
  <si>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</si>
  <si>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</si>
  <si>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</si>
  <si>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</si>
  <si>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</si>
  <si>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</si>
  <si>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</si>
  <si>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</si>
  <si>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</si>
  <si>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</si>
  <si>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</si>
  <si>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</si>
  <si>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</si>
  <si>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</si>
  <si>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</si>
  <si>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</si>
  <si>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</si>
  <si>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</si>
  <si>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</si>
  <si>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</si>
  <si>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</si>
  <si>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</si>
  <si>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</si>
  <si>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</si>
  <si>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</si>
  <si>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</si>
  <si>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</si>
  <si>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</si>
  <si>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</si>
  <si>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</si>
  <si>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</si>
  <si>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</si>
  <si>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</si>
  <si>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</si>
  <si>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</si>
  <si>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</si>
  <si>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</si>
  <si>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</si>
  <si>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</si>
  <si>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</si>
  <si>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</si>
  <si>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</si>
  <si>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</si>
  <si>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</si>
  <si>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</si>
  <si>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</si>
  <si>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</si>
  <si>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</si>
  <si>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</si>
  <si>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</si>
  <si>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</si>
  <si>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</si>
  <si>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</si>
  <si>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</si>
  <si>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</si>
  <si>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</si>
  <si>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</si>
  <si>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</si>
  <si>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</si>
  <si>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</si>
  <si>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</si>
  <si>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</si>
  <si>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</si>
  <si>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</si>
  <si>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</si>
  <si>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</si>
  <si>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</si>
  <si>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</si>
  <si>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</si>
  <si>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</si>
  <si>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</si>
  <si>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</si>
  <si>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</si>
  <si>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</si>
  <si>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</si>
  <si>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</si>
  <si>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</si>
  <si>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</si>
  <si>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</si>
  <si>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</si>
  <si>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</si>
  <si>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</si>
  <si>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</si>
  <si>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</si>
  <si>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</si>
  <si>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</si>
  <si>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</si>
  <si>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</si>
  <si>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</si>
  <si>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</si>
  <si>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</si>
  <si>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</si>
  <si>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</si>
  <si>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</si>
  <si>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</si>
  <si>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</si>
  <si>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</si>
  <si>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</si>
  <si>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</si>
  <si>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</si>
  <si>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</si>
  <si>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</si>
  <si>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</si>
  <si>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</si>
  <si>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</si>
  <si>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</si>
  <si>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</si>
  <si>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</si>
  <si>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</si>
  <si>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</si>
  <si>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</si>
  <si>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</si>
  <si>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</si>
  <si>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</si>
  <si>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</si>
  <si>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</si>
  <si>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</si>
  <si>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</si>
  <si>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</si>
  <si>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</si>
  <si>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</si>
  <si>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</si>
  <si>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</si>
  <si>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</si>
  <si>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</si>
  <si>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</si>
  <si>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</si>
  <si>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</si>
  <si>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</si>
  <si>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</si>
  <si>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</si>
  <si>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</si>
  <si>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</si>
  <si>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</si>
  <si>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</si>
  <si>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</si>
  <si>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</si>
  <si>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</si>
  <si>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</si>
  <si>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</si>
  <si>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</si>
  <si>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</si>
  <si>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</si>
  <si>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</si>
  <si>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</si>
  <si>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</si>
  <si>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</si>
  <si>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</si>
  <si>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</si>
  <si>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</si>
  <si>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</si>
  <si>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</si>
  <si>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</si>
  <si>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</si>
  <si>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</si>
  <si>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</si>
  <si>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</si>
  <si>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</si>
  <si>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</si>
  <si>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</si>
  <si>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</si>
  <si>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</si>
  <si>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</si>
  <si>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</si>
  <si>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</si>
  <si>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</si>
  <si>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</si>
  <si>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</si>
  <si>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</si>
  <si>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</si>
  <si>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</si>
  <si>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</si>
  <si>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</si>
  <si>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</si>
  <si>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</si>
  <si>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</si>
  <si>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</si>
  <si>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</si>
  <si>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</si>
  <si>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</si>
  <si>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</si>
  <si>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</si>
  <si>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</si>
  <si>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</si>
  <si>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</si>
  <si>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</si>
  <si>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</si>
  <si>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</si>
  <si>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</si>
  <si>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</si>
  <si>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</si>
  <si>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</si>
  <si>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</si>
  <si>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</si>
  <si>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</si>
  <si>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</si>
  <si>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</si>
  <si>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</si>
  <si>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</si>
  <si>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</si>
  <si>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</si>
  <si>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</si>
  <si>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</si>
  <si>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</si>
  <si>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</si>
  <si>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</si>
  <si>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</si>
  <si>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</si>
  <si>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</si>
  <si>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</si>
  <si>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</si>
  <si>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</si>
  <si>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</si>
  <si>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</si>
  <si>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</si>
  <si>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</si>
  <si>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</si>
  <si>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</si>
  <si>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</si>
  <si>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</si>
  <si>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</si>
  <si>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</si>
  <si>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</si>
  <si>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</si>
  <si>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</si>
  <si>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</si>
  <si>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</si>
  <si>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</si>
  <si>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</si>
  <si>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</si>
  <si>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</si>
  <si>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</si>
  <si>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</si>
  <si>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</si>
  <si>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</si>
  <si>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</si>
  <si>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</si>
  <si>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</si>
  <si>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</si>
  <si>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</si>
  <si>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</si>
  <si>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</si>
  <si>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</si>
  <si>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</si>
  <si>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</si>
  <si>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</si>
  <si>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</si>
  <si>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</si>
  <si>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</si>
  <si>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</si>
  <si>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</si>
  <si>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</si>
  <si>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</si>
  <si>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</si>
  <si>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</si>
  <si>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</si>
  <si>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</si>
  <si>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</si>
  <si>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</si>
  <si>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</si>
  <si>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</si>
  <si>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</si>
  <si>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</si>
  <si>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</si>
  <si>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</si>
  <si>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</si>
  <si>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</si>
  <si>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</si>
  <si>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</si>
  <si>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</si>
  <si>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</si>
  <si>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</si>
  <si>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</si>
  <si>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</si>
  <si>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</si>
  <si>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</si>
  <si>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</si>
  <si>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</si>
  <si>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</si>
  <si>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</si>
  <si>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</si>
  <si>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</si>
  <si>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</si>
  <si>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</si>
  <si>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</si>
  <si>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</si>
  <si>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</si>
  <si>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</si>
  <si>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</si>
  <si>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</si>
  <si>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</si>
  <si>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</si>
  <si>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</si>
  <si>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</si>
  <si>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</si>
  <si>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</si>
  <si>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</si>
  <si>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</si>
  <si>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</si>
  <si>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</si>
  <si>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</si>
  <si>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</si>
  <si>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</si>
  <si>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</si>
  <si>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</si>
  <si>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</si>
  <si>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</si>
  <si>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</si>
  <si>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</si>
  <si>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</si>
  <si>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</si>
  <si>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</si>
  <si>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</si>
  <si>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</si>
  <si>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</si>
  <si>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</si>
  <si>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</si>
  <si>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</si>
  <si>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</si>
  <si>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</si>
  <si>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</si>
  <si>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</si>
  <si>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</si>
  <si>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</si>
  <si>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</si>
  <si>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</si>
  <si>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</si>
  <si>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</si>
  <si>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</si>
  <si>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</si>
  <si>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</si>
  <si>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</si>
  <si>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</si>
  <si>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</si>
  <si>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</si>
  <si>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</si>
  <si>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</si>
  <si>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</si>
  <si>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</si>
  <si>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</si>
  <si>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</si>
  <si>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</si>
  <si>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</si>
  <si>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</si>
  <si>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</si>
  <si>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</si>
  <si>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</si>
  <si>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</si>
  <si>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</si>
  <si>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</si>
  <si>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</si>
  <si>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</si>
  <si>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</si>
  <si>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</si>
  <si>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</si>
  <si>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</si>
  <si>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</si>
  <si>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</si>
  <si>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</si>
  <si>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</si>
  <si>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</si>
  <si>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</si>
  <si>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</si>
  <si>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</si>
  <si>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</si>
  <si>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</si>
  <si>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</si>
  <si>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</si>
  <si>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</si>
  <si>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</si>
  <si>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</si>
  <si>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</si>
  <si>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</si>
  <si>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</si>
  <si>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</si>
  <si>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</si>
  <si>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</si>
  <si>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</si>
  <si>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</si>
  <si>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</si>
  <si>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</si>
  <si>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</si>
  <si>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</si>
  <si>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</si>
  <si>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</si>
  <si>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</si>
  <si>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</si>
  <si>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</si>
  <si>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</si>
  <si>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</si>
  <si>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</si>
  <si>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</si>
  <si>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</si>
  <si>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</si>
  <si>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</si>
  <si>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</si>
  <si>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</si>
  <si>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</si>
  <si>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</si>
  <si>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</si>
  <si>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</si>
  <si>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</si>
  <si>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</si>
  <si>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</si>
  <si>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</si>
  <si>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</si>
  <si>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</si>
  <si>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</si>
  <si>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</si>
  <si>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</si>
  <si>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</si>
  <si>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</si>
  <si>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</si>
  <si>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</si>
  <si>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</si>
  <si>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</si>
  <si>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</si>
  <si>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</si>
  <si>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</si>
  <si>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</si>
  <si>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</si>
  <si>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</si>
  <si>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</si>
  <si>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</si>
  <si>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</si>
  <si>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</si>
  <si>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</si>
  <si>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</si>
  <si>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</si>
  <si>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</si>
  <si>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</si>
  <si>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</si>
  <si>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</si>
  <si>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</si>
  <si>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</si>
  <si>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</si>
  <si>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</si>
  <si>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</si>
  <si>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</si>
  <si>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</si>
  <si>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</si>
  <si>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</si>
  <si>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</si>
  <si>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</si>
  <si>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</si>
  <si>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</si>
  <si>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</si>
  <si>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</si>
  <si>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</si>
  <si>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</si>
  <si>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</si>
  <si>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</si>
  <si>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</si>
  <si>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</si>
  <si>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</si>
  <si>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</si>
  <si>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</si>
  <si>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</si>
  <si>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</si>
  <si>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</si>
  <si>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</si>
  <si>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</si>
  <si>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</si>
  <si>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</si>
  <si>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</si>
  <si>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</si>
  <si>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</si>
  <si>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</si>
  <si>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</si>
  <si>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</si>
  <si>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</si>
  <si>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</si>
  <si>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</si>
  <si>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</si>
  <si>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</si>
  <si>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</si>
  <si>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</si>
  <si>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</si>
  <si>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</si>
  <si>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</si>
  <si>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</si>
  <si>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</si>
  <si>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</si>
  <si>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</si>
  <si>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</si>
  <si>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</si>
  <si>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</si>
  <si>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</si>
  <si>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</si>
  <si>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</si>
  <si>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</si>
  <si>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</si>
  <si>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</si>
  <si>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</si>
  <si>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</si>
  <si>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</si>
  <si>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</si>
  <si>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</si>
  <si>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</si>
  <si>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</si>
  <si>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</si>
  <si>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</si>
  <si>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</si>
  <si>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</si>
  <si>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</si>
  <si>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</si>
  <si>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</si>
  <si>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</si>
  <si>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</si>
  <si>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</si>
  <si>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</si>
  <si>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</si>
  <si>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</si>
  <si>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</si>
  <si>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</si>
  <si>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</si>
  <si>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</si>
  <si>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</si>
  <si>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</si>
  <si>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</si>
  <si>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</si>
  <si>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</si>
  <si>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</si>
  <si>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</si>
  <si>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</si>
  <si>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</si>
  <si>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</si>
  <si>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</si>
  <si>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</si>
  <si>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</si>
  <si>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</si>
  <si>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</si>
  <si>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</si>
  <si>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</si>
  <si>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</si>
  <si>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</si>
  <si>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</si>
  <si>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</si>
  <si>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</si>
  <si>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</si>
  <si>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</si>
  <si>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</si>
  <si>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</si>
  <si>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</si>
  <si>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</si>
  <si>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</si>
  <si>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</si>
  <si>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</si>
  <si>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</si>
  <si>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</si>
  <si>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</si>
  <si>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</si>
  <si>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</si>
  <si>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</si>
  <si>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</si>
  <si>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</si>
  <si>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</si>
  <si>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</si>
  <si>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</si>
  <si>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</si>
  <si>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</si>
  <si>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</si>
  <si>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</si>
  <si>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</si>
  <si>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</si>
  <si>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</si>
  <si>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</si>
  <si>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</si>
  <si>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</si>
  <si>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</si>
  <si>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</si>
  <si>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</si>
  <si>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</si>
  <si>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</si>
  <si>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</si>
  <si>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</si>
  <si>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</si>
  <si>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</si>
  <si>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</si>
  <si>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</si>
  <si>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</si>
  <si>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</si>
  <si>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</si>
  <si>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</si>
  <si>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</si>
  <si>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</si>
  <si>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</si>
  <si>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</si>
  <si>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</si>
  <si>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</si>
  <si>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</si>
  <si>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</si>
  <si>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</si>
  <si>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</si>
  <si>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</si>
  <si>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</si>
  <si>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</si>
  <si>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</si>
  <si>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</si>
  <si>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</si>
  <si>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</si>
  <si>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</si>
  <si>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</si>
  <si>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</si>
  <si>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</si>
  <si>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</si>
  <si>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</si>
  <si>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</si>
  <si>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</si>
  <si>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</si>
  <si>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</si>
  <si>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</si>
  <si>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</si>
  <si>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</si>
  <si>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</si>
  <si>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</si>
  <si>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</si>
  <si>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</si>
  <si>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</si>
  <si>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</si>
  <si>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</si>
  <si>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</si>
  <si>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</si>
  <si>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</si>
  <si>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</si>
  <si>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</si>
  <si>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</si>
  <si>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</si>
  <si>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</si>
  <si>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</si>
  <si>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</si>
  <si>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</si>
  <si>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</si>
  <si>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</si>
  <si>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</si>
  <si>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</si>
  <si>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</si>
  <si>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</si>
  <si>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</si>
  <si>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</si>
  <si>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</si>
  <si>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</si>
  <si>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</si>
  <si>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</si>
  <si>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</si>
  <si>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</si>
  <si>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</si>
  <si>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</si>
  <si>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</si>
  <si>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</si>
  <si>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</si>
  <si>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</si>
  <si>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</si>
  <si>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</si>
  <si>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</si>
  <si>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</si>
  <si>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</si>
  <si>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</si>
  <si>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</si>
  <si>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</si>
  <si>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</si>
  <si>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</si>
  <si>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</si>
  <si>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</si>
  <si>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</si>
  <si>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</si>
  <si>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</si>
  <si>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</si>
  <si>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</si>
  <si>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</si>
  <si>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</si>
  <si>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</si>
  <si>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</si>
  <si>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</si>
  <si>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</si>
  <si>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</si>
  <si>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</si>
  <si>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</si>
  <si>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</si>
  <si>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</si>
  <si>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</si>
  <si>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</si>
  <si>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</si>
  <si>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</si>
  <si>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</si>
  <si>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</si>
  <si>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</si>
  <si>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</si>
  <si>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</si>
  <si>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</si>
  <si>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</si>
  <si>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</si>
  <si>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</si>
  <si>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</si>
  <si>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</si>
  <si>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</si>
  <si>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</si>
  <si>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</si>
  <si>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</si>
  <si>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</si>
  <si>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</si>
  <si>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</si>
  <si>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</si>
  <si>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</si>
  <si>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</si>
  <si>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</si>
  <si>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</si>
  <si>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</si>
  <si>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</si>
  <si>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</si>
  <si>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</si>
  <si>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</si>
  <si>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</si>
  <si>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</si>
  <si>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</si>
  <si>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</si>
  <si>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</si>
  <si>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</si>
  <si>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</si>
  <si>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</si>
  <si>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</si>
  <si>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</si>
  <si>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</si>
  <si>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</si>
  <si>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</si>
  <si>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</si>
  <si>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</si>
  <si>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</si>
  <si>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</si>
  <si>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</si>
  <si>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</si>
  <si>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</si>
  <si>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</si>
  <si>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</si>
  <si>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</si>
  <si>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</si>
  <si>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</si>
  <si>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</si>
  <si>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</si>
  <si>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</si>
  <si>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</si>
  <si>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</si>
  <si>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</si>
  <si>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</si>
  <si>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</si>
  <si>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</si>
  <si>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</si>
  <si>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</si>
  <si>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</si>
  <si>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</si>
  <si>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</si>
  <si>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</si>
  <si>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</si>
  <si>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</si>
  <si>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</si>
  <si>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</si>
  <si>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</si>
  <si>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</si>
  <si>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</si>
  <si>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</si>
  <si>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</si>
  <si>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</si>
  <si>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</si>
  <si>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</si>
  <si>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</si>
  <si>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</si>
  <si>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</si>
  <si>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</si>
  <si>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</si>
  <si>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</si>
  <si>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</si>
  <si>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</si>
  <si>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</si>
  <si>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</si>
  <si>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</si>
  <si>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</si>
  <si>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</si>
  <si>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</si>
  <si>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</si>
  <si>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</si>
  <si>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</si>
  <si>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</si>
  <si>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</si>
  <si>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</si>
  <si>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</si>
  <si>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</si>
  <si>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</si>
  <si>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</si>
  <si>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</si>
  <si>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</si>
  <si>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</si>
  <si>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</si>
  <si>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</si>
  <si>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</si>
  <si>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</si>
  <si>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</si>
  <si>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</si>
  <si>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</si>
  <si>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</si>
  <si>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</si>
  <si>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</si>
  <si>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</si>
  <si>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</si>
  <si>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</si>
  <si>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</si>
  <si>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</si>
  <si>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</si>
  <si>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</si>
  <si>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</si>
  <si>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</si>
  <si>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</si>
  <si>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</si>
  <si>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</si>
  <si>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</si>
  <si>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</si>
  <si>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</si>
  <si>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</si>
  <si>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</si>
  <si>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</si>
  <si>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</si>
  <si>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</si>
  <si>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</si>
  <si>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</si>
  <si>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</si>
  <si>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</si>
  <si>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</si>
  <si>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</si>
  <si>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</si>
  <si>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</si>
  <si>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</si>
  <si>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</si>
  <si>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</si>
  <si>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</si>
  <si>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</si>
  <si>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</si>
  <si>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</si>
  <si>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</si>
  <si>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</si>
  <si>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</si>
  <si>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</si>
  <si>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</si>
  <si>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</si>
  <si>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</si>
  <si>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</si>
  <si>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</si>
  <si>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</si>
  <si>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</si>
  <si>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</si>
  <si>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</si>
  <si>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</si>
  <si>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</si>
  <si>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</si>
  <si>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</si>
  <si>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</si>
  <si>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</si>
  <si>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</si>
  <si>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</si>
  <si>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</si>
  <si>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</si>
  <si>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</si>
  <si>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</si>
  <si>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</si>
  <si>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</si>
  <si>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</si>
  <si>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</si>
  <si>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</si>
  <si>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</si>
  <si>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</si>
  <si>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</si>
  <si>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</si>
  <si>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</si>
  <si>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</si>
  <si>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</si>
  <si>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</si>
  <si>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</si>
  <si>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</si>
  <si>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</si>
  <si>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</si>
  <si>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</si>
  <si>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</si>
  <si>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</si>
  <si>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</si>
  <si>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</si>
  <si>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</si>
  <si>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</si>
  <si>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</si>
  <si>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</si>
  <si>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</si>
  <si>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</si>
  <si>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</si>
  <si>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</si>
  <si>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</si>
  <si>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</si>
  <si>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</si>
  <si>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</si>
  <si>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</si>
  <si>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</si>
  <si>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</si>
  <si>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</si>
  <si>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</si>
  <si>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</si>
  <si>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</si>
  <si>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</si>
  <si>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</si>
  <si>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</si>
  <si>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</si>
  <si>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</si>
  <si>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</si>
  <si>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</si>
  <si>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</si>
  <si>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</si>
  <si>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</si>
  <si>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</si>
  <si>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</si>
  <si>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</si>
  <si>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</si>
  <si>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</si>
  <si>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</si>
  <si>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</si>
  <si>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</si>
  <si>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</si>
  <si>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</si>
  <si>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</si>
  <si>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</si>
  <si>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</si>
  <si>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</si>
  <si>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</si>
  <si>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</si>
  <si>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</si>
  <si>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</si>
  <si>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</si>
  <si>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</si>
  <si>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</si>
  <si>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</si>
  <si>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</si>
  <si>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</si>
  <si>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</si>
  <si>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</si>
  <si>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</si>
  <si>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</si>
  <si>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</si>
  <si>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</si>
  <si>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</si>
  <si>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</si>
  <si>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</si>
  <si>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</si>
  <si>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</si>
  <si>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</si>
  <si>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</si>
  <si>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</si>
  <si>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</si>
  <si>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</si>
  <si>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</si>
  <si>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</si>
  <si>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</si>
  <si>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</si>
  <si>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</si>
  <si>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</si>
  <si>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</si>
  <si>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</si>
  <si>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</si>
  <si>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</si>
  <si>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</si>
  <si>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</si>
  <si>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</si>
  <si>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</si>
  <si>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</si>
  <si>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</si>
  <si>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</si>
  <si>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</si>
  <si>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</si>
  <si>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</si>
  <si>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</si>
  <si>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</si>
  <si>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</si>
  <si>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</si>
  <si>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</si>
  <si>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</si>
  <si>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</si>
  <si>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</si>
  <si>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</si>
  <si>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</si>
  <si>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</si>
  <si>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</si>
  <si>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</si>
  <si>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</si>
  <si>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</si>
  <si>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</si>
  <si>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</si>
  <si>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</si>
  <si>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</si>
  <si>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</si>
  <si>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</si>
  <si>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</si>
  <si>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</si>
  <si>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</si>
  <si>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</si>
  <si>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</si>
  <si>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</si>
  <si>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</si>
  <si>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</si>
  <si>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</si>
  <si>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</si>
  <si>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</si>
  <si>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</si>
  <si>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</si>
  <si>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</si>
  <si>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</si>
  <si>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</si>
  <si>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</si>
  <si>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</si>
  <si>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</si>
  <si>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</si>
  <si>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</si>
  <si>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</si>
  <si>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</si>
  <si>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</si>
  <si>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</si>
  <si>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</si>
  <si>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</si>
  <si>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</si>
  <si>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</si>
  <si>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</si>
  <si>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</si>
  <si>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</si>
  <si>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</si>
  <si>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</si>
  <si>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</si>
  <si>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</si>
  <si>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</si>
  <si>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</si>
  <si>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</si>
  <si>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</si>
  <si>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</si>
  <si>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</si>
  <si>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</si>
  <si>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</si>
  <si>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</si>
  <si>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</si>
  <si>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</si>
  <si>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</si>
  <si>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</si>
  <si>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</si>
  <si>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</si>
  <si>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</si>
  <si>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</si>
  <si>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</si>
  <si>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</si>
  <si>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</si>
  <si>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</si>
  <si>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</si>
  <si>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</si>
  <si>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</si>
  <si>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</si>
  <si>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</si>
  <si>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</si>
  <si>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</si>
  <si>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</si>
  <si>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</si>
  <si>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</si>
  <si>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</si>
  <si>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</si>
  <si>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</si>
  <si>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</si>
  <si>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</si>
  <si>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</si>
  <si>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</si>
  <si>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</si>
  <si>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</si>
  <si>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</si>
  <si>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</si>
  <si>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</si>
  <si>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</si>
  <si>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</si>
  <si>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</si>
  <si>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</si>
  <si>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</si>
  <si>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</si>
  <si>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</si>
  <si>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</si>
  <si>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</si>
  <si>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</si>
  <si>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</si>
  <si>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</si>
  <si>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</si>
  <si>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</si>
  <si>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</si>
  <si>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</si>
  <si>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</si>
  <si>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</si>
  <si>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</si>
  <si>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</si>
  <si>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</si>
  <si>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</si>
  <si>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</si>
  <si>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</si>
  <si>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</si>
  <si>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</si>
  <si>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</si>
  <si>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</si>
  <si>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</si>
  <si>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</si>
  <si>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</si>
  <si>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</si>
  <si>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</si>
  <si>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</si>
  <si>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</si>
  <si>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</si>
  <si>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</si>
  <si>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</si>
  <si>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</si>
  <si>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</si>
  <si>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</si>
  <si>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</si>
  <si>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</si>
  <si>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</si>
  <si>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</si>
  <si>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</si>
  <si>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</si>
  <si>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</si>
  <si>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</si>
  <si>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</si>
  <si>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</si>
  <si>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</si>
  <si>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</si>
  <si>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</si>
  <si>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</si>
  <si>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</si>
  <si>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</si>
  <si>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</si>
  <si>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</si>
  <si>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</si>
  <si>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</si>
  <si>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</si>
  <si>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</si>
  <si>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</si>
  <si>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</si>
  <si>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</si>
  <si>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</si>
  <si>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</si>
  <si>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</si>
  <si>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</si>
  <si>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</si>
  <si>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</si>
  <si>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</si>
  <si>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</si>
  <si>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</si>
  <si>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</si>
  <si>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</si>
  <si>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</si>
  <si>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</si>
  <si>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</si>
  <si>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</si>
  <si>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</si>
  <si>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</si>
  <si>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</si>
  <si>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</si>
  <si>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</si>
  <si>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</si>
  <si>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</si>
  <si>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</si>
  <si>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</si>
  <si>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</si>
  <si>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</si>
  <si>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</si>
  <si>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</si>
  <si>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</si>
  <si>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</si>
  <si>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</si>
  <si>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</si>
  <si>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</si>
  <si>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</si>
  <si>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</si>
  <si>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</si>
  <si>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</si>
  <si>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</si>
  <si>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</si>
  <si>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</si>
  <si>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</si>
  <si>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</si>
  <si>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</si>
  <si>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</si>
  <si>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</si>
  <si>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</si>
  <si>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</si>
  <si>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</si>
  <si>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</si>
  <si>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</si>
  <si>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</si>
  <si>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</si>
  <si>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</si>
  <si>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</si>
  <si>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</si>
  <si>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</si>
  <si>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</si>
  <si>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</si>
  <si>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</si>
  <si>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</si>
  <si>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</si>
  <si>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</si>
  <si>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</si>
  <si>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</si>
  <si>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</si>
  <si>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</si>
  <si>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</si>
  <si>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</si>
  <si>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</si>
  <si>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</si>
  <si>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</si>
  <si>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</si>
  <si>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</si>
  <si>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</si>
  <si>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</si>
  <si>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</si>
  <si>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</si>
  <si>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</si>
  <si>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</si>
  <si>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</si>
  <si>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</si>
  <si>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</si>
  <si>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</si>
  <si>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</si>
  <si>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</si>
  <si>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</si>
  <si>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</si>
  <si>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</si>
  <si>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</si>
  <si>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</si>
  <si>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</si>
  <si>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</si>
  <si>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</si>
  <si>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</si>
  <si>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</si>
  <si>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</si>
  <si>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</si>
  <si>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</si>
  <si>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</si>
  <si>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</si>
  <si>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</si>
  <si>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</si>
  <si>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</si>
  <si>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</si>
  <si>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</si>
  <si>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</si>
  <si>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</si>
  <si>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</si>
  <si>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</si>
  <si>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</si>
  <si>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</si>
  <si>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</si>
  <si>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</si>
  <si>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</si>
  <si>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</si>
  <si>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</si>
  <si>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</si>
  <si>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</si>
  <si>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</si>
  <si>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</si>
  <si>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</si>
  <si>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</si>
  <si>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</si>
  <si>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</si>
  <si>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</si>
  <si>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</si>
  <si>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</si>
  <si>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</si>
  <si>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</si>
  <si>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</si>
  <si>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</si>
  <si>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</si>
  <si>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</si>
  <si>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</si>
  <si>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</si>
  <si>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</si>
  <si>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</si>
  <si>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</si>
  <si>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</si>
  <si>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</si>
  <si>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</si>
  <si>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</si>
  <si>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</si>
  <si>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</si>
  <si>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</si>
  <si>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</si>
  <si>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</si>
  <si>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</si>
  <si>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</si>
  <si>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</si>
  <si>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</si>
  <si>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</si>
  <si>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</si>
  <si>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</si>
  <si>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</si>
  <si>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</si>
  <si>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</si>
  <si>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</si>
  <si>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</si>
  <si>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</si>
  <si>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</si>
  <si>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</si>
  <si>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</si>
  <si>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</si>
  <si>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</si>
  <si>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</si>
  <si>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</si>
  <si>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</si>
  <si>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</si>
  <si>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</si>
  <si>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</si>
  <si>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</si>
  <si>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</si>
  <si>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</si>
  <si>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</si>
  <si>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</si>
  <si>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</si>
  <si>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</si>
  <si>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</si>
  <si>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</si>
  <si>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</si>
  <si>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</si>
  <si>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</si>
  <si>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</si>
  <si>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</si>
  <si>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</si>
  <si>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</si>
  <si>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</si>
  <si>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</si>
  <si>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</si>
  <si>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</si>
  <si>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</si>
  <si>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</si>
  <si>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</si>
  <si>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</si>
  <si>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</si>
  <si>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</si>
  <si>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</si>
  <si>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</si>
  <si>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</si>
  <si>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</si>
  <si>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</si>
  <si>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</si>
  <si>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</si>
  <si>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</si>
  <si>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</si>
  <si>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</si>
  <si>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</si>
  <si>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</si>
  <si>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</si>
  <si>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</si>
  <si>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</si>
  <si>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</si>
  <si>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</si>
  <si>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</si>
  <si>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</si>
  <si>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</si>
  <si>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</si>
  <si>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</si>
  <si>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</si>
  <si>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</si>
  <si>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</si>
  <si>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</si>
  <si>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</si>
  <si>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</si>
  <si>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</si>
  <si>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</si>
  <si>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</si>
  <si>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</si>
  <si>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</si>
  <si>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</si>
  <si>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</si>
  <si>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</si>
  <si>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</si>
  <si>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</si>
  <si>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</si>
  <si>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</si>
  <si>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</si>
  <si>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</si>
  <si>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</si>
  <si>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</si>
  <si>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</si>
  <si>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</si>
  <si>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</si>
  <si>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</si>
  <si>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</si>
  <si>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</si>
  <si>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</si>
  <si>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</si>
  <si>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</si>
  <si>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</si>
  <si>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</si>
  <si>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</si>
  <si>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</si>
  <si>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</si>
  <si>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</si>
  <si>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</si>
  <si>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</si>
  <si>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</si>
  <si>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</si>
  <si>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</si>
  <si>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</si>
  <si>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</si>
  <si>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</si>
  <si>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</si>
  <si>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</si>
  <si>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</si>
  <si>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</si>
  <si>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</si>
  <si>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</si>
  <si>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</si>
  <si>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</si>
  <si>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</si>
  <si>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</si>
  <si>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</si>
  <si>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</si>
  <si>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</si>
  <si>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</si>
  <si>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</si>
  <si>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</si>
  <si>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</si>
  <si>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</si>
  <si>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</si>
  <si>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</si>
  <si>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</si>
  <si>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</si>
  <si>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</si>
  <si>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</si>
  <si>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</si>
  <si>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</si>
  <si>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</si>
  <si>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</si>
  <si>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</si>
  <si>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</si>
  <si>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</si>
  <si>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</si>
  <si>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</si>
  <si>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</si>
  <si>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</si>
  <si>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</si>
  <si>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</si>
  <si>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</si>
  <si>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</si>
  <si>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</si>
  <si>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</si>
  <si>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</si>
  <si>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</si>
  <si>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</si>
  <si>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</si>
  <si>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</si>
  <si>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</si>
  <si>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</si>
  <si>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</si>
  <si>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</si>
  <si>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</si>
  <si>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</si>
  <si>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</si>
  <si>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</si>
  <si>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</si>
  <si>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</si>
  <si>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</si>
  <si>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</si>
  <si>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</si>
  <si>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</si>
  <si>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</si>
  <si>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</si>
  <si>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</si>
  <si>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</si>
  <si>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</si>
  <si>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</si>
  <si>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</si>
  <si>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</si>
  <si>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</si>
  <si>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</si>
  <si>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</si>
  <si>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</si>
  <si>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</si>
  <si>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</si>
  <si>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</si>
  <si>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</si>
  <si>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</si>
  <si>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</si>
  <si>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</si>
  <si>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</si>
  <si>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</si>
  <si>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</si>
  <si>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</si>
  <si>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</si>
  <si>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</si>
  <si>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</si>
  <si>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</si>
  <si>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</si>
  <si>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</si>
  <si>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</si>
  <si>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</si>
  <si>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</si>
  <si>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</si>
  <si>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</si>
  <si>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</si>
  <si>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</si>
  <si>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</si>
  <si>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</si>
  <si>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</si>
  <si>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</si>
  <si>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</si>
  <si>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</si>
  <si>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</si>
  <si>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</si>
  <si>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</si>
  <si>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</si>
  <si>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</si>
  <si>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</si>
  <si>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</si>
  <si>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</si>
  <si>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</si>
  <si>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</si>
  <si>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</si>
  <si>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</si>
  <si>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</si>
  <si>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</si>
  <si>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</si>
  <si>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</si>
  <si>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</si>
  <si>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</si>
  <si>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</si>
  <si>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</si>
  <si>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</si>
  <si>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</si>
  <si>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</si>
  <si>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</si>
  <si>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</si>
  <si>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</si>
  <si>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</si>
  <si>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</si>
  <si>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</si>
  <si>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</si>
  <si>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</si>
  <si>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</si>
  <si>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</si>
  <si>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</si>
  <si>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</si>
  <si>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</si>
  <si>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</si>
  <si>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</si>
  <si>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</si>
  <si>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</si>
  <si>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</si>
  <si>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</si>
  <si>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</si>
  <si>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</si>
  <si>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</si>
  <si>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</si>
  <si>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</si>
  <si>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</si>
  <si>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</si>
  <si>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</si>
  <si>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</si>
  <si>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</si>
  <si>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</si>
  <si>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</si>
  <si>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</si>
  <si>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</si>
  <si>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</si>
  <si>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</si>
  <si>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</si>
  <si>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</si>
  <si>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</si>
  <si>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</si>
  <si>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</si>
  <si>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</si>
  <si>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</si>
  <si>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</si>
  <si>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</si>
  <si>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</si>
  <si>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</si>
  <si>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</si>
  <si>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</si>
  <si>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</si>
  <si>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</si>
  <si>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</si>
  <si>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</si>
  <si>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</si>
  <si>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</si>
  <si>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</si>
  <si>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</si>
  <si>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</si>
  <si>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</si>
  <si>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</si>
  <si>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</si>
  <si>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</si>
  <si>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</si>
  <si>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</si>
  <si>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</si>
  <si>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</si>
  <si>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</si>
  <si>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</si>
  <si>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</si>
  <si>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</si>
  <si>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</si>
  <si>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</si>
  <si>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</si>
  <si>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</si>
  <si>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</si>
  <si>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</si>
  <si>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</si>
  <si>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</si>
  <si>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</si>
  <si>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</si>
  <si>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</si>
  <si>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</si>
  <si>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</si>
  <si>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</si>
  <si>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</si>
  <si>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</si>
  <si>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</si>
  <si>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</si>
  <si>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</si>
  <si>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</si>
  <si>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</si>
  <si>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</si>
  <si>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</si>
  <si>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</si>
  <si>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</si>
  <si>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</si>
  <si>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</si>
  <si>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</si>
  <si>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</si>
  <si>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</si>
  <si>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</si>
  <si>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</si>
  <si>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</si>
  <si>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</si>
  <si>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</si>
  <si>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</si>
  <si>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</si>
  <si>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</si>
  <si>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</si>
  <si>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</si>
  <si>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</si>
  <si>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</si>
  <si>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</si>
  <si>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</si>
  <si>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</si>
  <si>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</si>
  <si>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</si>
  <si>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</si>
  <si>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</si>
  <si>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</si>
  <si>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</si>
  <si>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</si>
  <si>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</si>
  <si>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</si>
  <si>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</si>
  <si>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</si>
  <si>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</si>
  <si>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</si>
  <si>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</si>
  <si>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</si>
  <si>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</si>
  <si>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</si>
  <si>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</si>
  <si>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</si>
  <si>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</si>
  <si>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</si>
  <si>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</si>
  <si>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</si>
  <si>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</si>
  <si>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</si>
  <si>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</si>
  <si>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</si>
  <si>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</si>
  <si>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</si>
  <si>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</si>
  <si>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</si>
  <si>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</si>
  <si>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</si>
  <si>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</si>
  <si>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</si>
  <si>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</si>
  <si>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</si>
  <si>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</si>
  <si>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</si>
  <si>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</si>
  <si>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</si>
  <si>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</si>
  <si>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</si>
  <si>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</si>
  <si>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</si>
  <si>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</si>
  <si>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</si>
  <si>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</si>
  <si>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</si>
  <si>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</si>
  <si>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</si>
  <si>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</si>
  <si>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</si>
  <si>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</si>
  <si>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</si>
  <si>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</si>
  <si>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</si>
  <si>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</si>
  <si>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</si>
  <si>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</si>
  <si>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</si>
  <si>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</si>
  <si>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</si>
  <si>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</si>
  <si>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</si>
  <si>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</si>
  <si>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</si>
  <si>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</si>
  <si>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</si>
  <si>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</si>
  <si>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</si>
  <si>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</si>
  <si>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</si>
  <si>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</si>
  <si>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</si>
  <si>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</si>
  <si>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</si>
  <si>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</si>
  <si>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</si>
  <si>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</si>
  <si>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</si>
  <si>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</si>
  <si>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</si>
  <si>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</si>
  <si>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</si>
  <si>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</si>
  <si>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</si>
  <si>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</si>
  <si>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</si>
  <si>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</si>
  <si>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</si>
  <si>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</si>
  <si>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</si>
  <si>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</si>
  <si>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</si>
  <si>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</si>
  <si>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</si>
  <si>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</si>
  <si>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</si>
  <si>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</si>
  <si>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</si>
  <si>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</si>
  <si>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</si>
  <si>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</si>
  <si>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</si>
  <si>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</si>
  <si>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</si>
  <si>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</si>
  <si>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</si>
  <si>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</si>
  <si>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</si>
  <si>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</si>
  <si>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</si>
  <si>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</si>
  <si>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</si>
  <si>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</si>
  <si>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</si>
  <si>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</si>
  <si>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</si>
  <si>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</si>
  <si>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</si>
  <si>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</si>
  <si>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</si>
  <si>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</si>
  <si>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</si>
  <si>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</si>
  <si>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</si>
  <si>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</si>
  <si>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</si>
  <si>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</si>
  <si>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</si>
  <si>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</si>
  <si>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</si>
  <si>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</si>
  <si>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</si>
  <si>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</si>
  <si>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</si>
  <si>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</si>
  <si>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</si>
  <si>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</si>
  <si>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</si>
  <si>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</si>
  <si>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</si>
  <si>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</si>
  <si>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</si>
  <si>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</si>
  <si>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</si>
  <si>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</si>
  <si>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</si>
  <si>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</si>
  <si>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</si>
  <si>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</si>
  <si>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</si>
  <si>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</si>
  <si>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</si>
  <si>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</si>
  <si>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</si>
  <si>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</si>
  <si>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</si>
  <si>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</si>
  <si>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</si>
  <si>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</si>
  <si>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</si>
  <si>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</si>
  <si>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</si>
  <si>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</si>
  <si>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</si>
  <si>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</si>
  <si>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</si>
  <si>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</si>
  <si>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</si>
  <si>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</si>
  <si>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</si>
  <si>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</si>
  <si>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</si>
  <si>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</si>
  <si>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</si>
  <si>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</si>
  <si>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</si>
  <si>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</si>
  <si>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</si>
  <si>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</si>
  <si>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</si>
  <si>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</si>
  <si>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</si>
  <si>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</si>
  <si>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</si>
  <si>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</si>
  <si>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</si>
  <si>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</si>
  <si>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</si>
  <si>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</si>
  <si>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</si>
  <si>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</si>
  <si>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</si>
  <si>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</si>
  <si>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</si>
  <si>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</si>
  <si>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</si>
  <si>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</si>
  <si>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</si>
  <si>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</si>
  <si>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</si>
  <si>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</si>
  <si>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</si>
  <si>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</si>
  <si>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</si>
  <si>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</si>
  <si>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</si>
  <si>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</si>
  <si>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</si>
  <si>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</si>
  <si>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</si>
  <si>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</si>
  <si>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</si>
  <si>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</si>
  <si>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</si>
  <si>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</si>
  <si>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</si>
  <si>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</si>
  <si>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</si>
  <si>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</si>
  <si>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</si>
  <si>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</si>
  <si>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</si>
  <si>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</si>
  <si>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</si>
  <si>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</si>
  <si>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</si>
  <si>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</si>
  <si>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</si>
  <si>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</si>
  <si>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</si>
  <si>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</si>
  <si>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</si>
  <si>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</si>
  <si>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</si>
  <si>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</si>
  <si>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</si>
  <si>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</si>
  <si>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</si>
  <si>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</si>
  <si>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</si>
  <si>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</si>
  <si>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</si>
  <si>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</si>
  <si>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</si>
  <si>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</si>
  <si>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</si>
  <si>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</si>
  <si>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</si>
  <si>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</si>
  <si>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</si>
  <si>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</si>
  <si>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</si>
  <si>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</si>
  <si>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</si>
  <si>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</si>
  <si>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</si>
  <si>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</si>
  <si>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</si>
  <si>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</si>
  <si>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</si>
  <si>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</si>
  <si>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</si>
  <si>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</si>
  <si>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</si>
  <si>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</si>
  <si>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</si>
  <si>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</si>
  <si>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</si>
  <si>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</si>
  <si>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</si>
  <si>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</si>
  <si>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</si>
  <si>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</si>
  <si>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</si>
  <si>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</si>
  <si>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</si>
  <si>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</si>
  <si>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</si>
  <si>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</si>
  <si>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</si>
  <si>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</si>
  <si>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</si>
  <si>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</si>
  <si>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</si>
  <si>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</si>
  <si>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</si>
  <si>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</si>
  <si>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</si>
  <si>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</si>
  <si>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</si>
  <si>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</si>
  <si>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</si>
  <si>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</si>
  <si>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</si>
  <si>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</si>
  <si>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</si>
  <si>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</si>
  <si>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</si>
  <si>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</si>
  <si>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</si>
  <si>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</si>
  <si>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</si>
  <si>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</si>
  <si>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</si>
  <si>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</si>
  <si>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</si>
  <si>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</si>
  <si>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</si>
  <si>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</si>
  <si>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</si>
  <si>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</si>
  <si>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</si>
  <si>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</si>
  <si>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</si>
  <si>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</si>
  <si>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</si>
  <si>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</si>
  <si>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</si>
  <si>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</si>
  <si>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</si>
  <si>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</si>
  <si>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</si>
  <si>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</si>
  <si>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</si>
  <si>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</si>
  <si>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</si>
  <si>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</si>
  <si>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</si>
  <si>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</si>
  <si>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</si>
  <si>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</si>
  <si>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</si>
  <si>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</si>
  <si>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</si>
  <si>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</si>
  <si>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</si>
  <si>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</si>
  <si>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</si>
  <si>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</si>
  <si>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</si>
  <si>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</si>
  <si>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</si>
  <si>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</si>
  <si>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</si>
  <si>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</si>
  <si>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</si>
  <si>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</si>
  <si>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</si>
  <si>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</si>
  <si>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</si>
  <si>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</si>
  <si>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</si>
  <si>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</si>
  <si>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</si>
  <si>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</si>
  <si>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</si>
  <si>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</si>
  <si>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</si>
  <si>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</si>
  <si>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</si>
  <si>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</si>
  <si>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</si>
  <si>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</si>
  <si>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</si>
  <si>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</si>
  <si>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</si>
  <si>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</si>
  <si>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</si>
  <si>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</si>
  <si>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</si>
  <si>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</si>
  <si>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</si>
  <si>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</si>
  <si>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</si>
  <si>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</si>
  <si>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</si>
  <si>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</si>
  <si>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</si>
  <si>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</si>
  <si>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</si>
  <si>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</si>
  <si>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</si>
  <si>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</si>
  <si>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</si>
  <si>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</si>
  <si>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</si>
  <si>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</si>
  <si>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</si>
  <si>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</si>
  <si>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</si>
  <si>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</si>
  <si>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</si>
  <si>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</si>
  <si>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</si>
  <si>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</si>
  <si>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</si>
  <si>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</si>
  <si>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</si>
  <si>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</si>
  <si>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</si>
  <si>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</si>
  <si>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</si>
  <si>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</si>
  <si>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</si>
  <si>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</si>
  <si>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</si>
  <si>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</si>
  <si>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</si>
  <si>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</si>
  <si>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</si>
  <si>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</si>
  <si>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</si>
  <si>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</si>
  <si>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</si>
  <si>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</si>
  <si>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</si>
  <si>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</si>
  <si>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</si>
  <si>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</si>
  <si>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</si>
  <si>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</si>
  <si>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</si>
  <si>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</si>
  <si>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</si>
  <si>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</si>
  <si>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</si>
  <si>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</si>
  <si>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</si>
  <si>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</si>
  <si>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</si>
  <si>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</si>
  <si>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</si>
  <si>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</si>
  <si>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</si>
  <si>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</si>
  <si>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</si>
  <si>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</si>
  <si>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</si>
  <si>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</si>
  <si>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</si>
  <si>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</si>
  <si>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</si>
  <si>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</si>
  <si>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</si>
  <si>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</si>
  <si>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</si>
  <si>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</si>
  <si>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</si>
  <si>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</si>
  <si>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</si>
  <si>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</si>
  <si>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</si>
  <si>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</si>
  <si>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</si>
  <si>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</si>
  <si>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</si>
  <si>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</si>
  <si>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</si>
  <si>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</si>
  <si>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</si>
  <si>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</si>
  <si>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</si>
  <si>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</si>
  <si>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</si>
  <si>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</si>
  <si>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</si>
  <si>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</si>
  <si>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</si>
  <si>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</si>
  <si>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</si>
  <si>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</si>
  <si>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</si>
  <si>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</si>
  <si>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</si>
  <si>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</si>
  <si>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</si>
  <si>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</si>
  <si>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</si>
  <si>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</si>
  <si>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</si>
  <si>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</si>
  <si>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</si>
  <si>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</si>
  <si>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</si>
  <si>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</si>
  <si>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</si>
  <si>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</si>
  <si>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</si>
  <si>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</si>
  <si>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</si>
  <si>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</si>
  <si>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</si>
  <si>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</si>
  <si>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</si>
  <si>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</si>
  <si>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</si>
  <si>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</si>
  <si>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</si>
  <si>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</si>
  <si>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</si>
  <si>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</si>
  <si>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</si>
  <si>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</si>
  <si>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</si>
  <si>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</si>
  <si>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</si>
  <si>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</si>
  <si>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</si>
  <si>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</si>
  <si>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</si>
  <si>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</si>
  <si>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</si>
  <si>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</si>
  <si>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</si>
  <si>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</si>
  <si>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</si>
  <si>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</si>
  <si>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</si>
  <si>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</si>
  <si>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</si>
  <si>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</si>
  <si>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</si>
  <si>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</si>
  <si>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</si>
  <si>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</si>
  <si>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</si>
  <si>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</si>
  <si>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</si>
  <si>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</si>
  <si>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</si>
  <si>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</si>
  <si>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</si>
  <si>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</si>
  <si>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</si>
  <si>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</si>
  <si>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</si>
  <si>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</si>
  <si>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</si>
  <si>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</si>
  <si>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</si>
  <si>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</si>
  <si>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</si>
  <si>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</si>
  <si>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</si>
  <si>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</si>
  <si>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</si>
  <si>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</si>
  <si>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</si>
  <si>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</si>
  <si>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</si>
  <si>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</si>
  <si>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</si>
  <si>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</si>
  <si>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</si>
  <si>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</si>
  <si>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</si>
  <si>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</si>
  <si>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</si>
  <si>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</si>
  <si>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</si>
  <si>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</si>
  <si>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</si>
  <si>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</si>
  <si>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</si>
  <si>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</si>
  <si>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</si>
  <si>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</si>
  <si>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</si>
  <si>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</si>
  <si>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</si>
  <si>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</si>
  <si>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</si>
  <si>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</si>
  <si>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</si>
  <si>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</si>
  <si>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</si>
  <si>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</si>
  <si>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</si>
  <si>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</si>
  <si>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</si>
  <si>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</si>
  <si>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</si>
  <si>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</si>
  <si>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</si>
  <si>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</si>
  <si>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</si>
  <si>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</si>
  <si>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</si>
  <si>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</si>
  <si>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</si>
  <si>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</si>
  <si>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</si>
  <si>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</si>
  <si>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</si>
  <si>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</si>
  <si>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</si>
  <si>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</si>
  <si>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</si>
  <si>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</si>
  <si>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</si>
  <si>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</si>
  <si>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</si>
  <si>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</si>
  <si>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</si>
  <si>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</si>
  <si>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</si>
  <si>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</si>
  <si>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</si>
  <si>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</si>
  <si>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</si>
  <si>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</si>
  <si>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</si>
  <si>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</si>
  <si>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</si>
  <si>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</si>
  <si>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</si>
  <si>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</si>
  <si>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</si>
  <si>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</si>
  <si>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</si>
  <si>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</si>
  <si>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</si>
  <si>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</si>
  <si>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</si>
  <si>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</si>
  <si>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</si>
  <si>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</si>
  <si>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</si>
  <si>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</si>
  <si>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</si>
  <si>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</si>
  <si>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</si>
  <si>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</si>
  <si>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</si>
  <si>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</si>
  <si>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</si>
  <si>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</si>
  <si>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</si>
  <si>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</si>
  <si>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</si>
  <si>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</si>
  <si>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</si>
  <si>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</si>
  <si>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</si>
  <si>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</si>
  <si>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</si>
  <si>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</si>
  <si>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</si>
  <si>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</si>
  <si>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</si>
  <si>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</si>
  <si>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</si>
  <si>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</si>
  <si>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</si>
  <si>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</si>
  <si>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</si>
  <si>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</si>
  <si>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</si>
  <si>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</si>
  <si>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</si>
  <si>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</si>
  <si>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</si>
  <si>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</si>
  <si>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</si>
  <si>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</si>
  <si>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</si>
  <si>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</si>
  <si>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</si>
  <si>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</si>
  <si>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</si>
  <si>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</si>
  <si>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</si>
  <si>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</si>
  <si>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</si>
  <si>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</si>
  <si>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</si>
  <si>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</si>
  <si>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</si>
  <si>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</si>
  <si>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</si>
  <si>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</si>
  <si>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</si>
  <si>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</si>
  <si>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</si>
  <si>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</si>
  <si>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</si>
  <si>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</si>
  <si>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</si>
  <si>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</si>
  <si>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</si>
  <si>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</si>
  <si>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</si>
  <si>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</si>
  <si>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</si>
  <si>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</si>
  <si>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</si>
  <si>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</si>
  <si>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</si>
  <si>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</si>
  <si>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</si>
  <si>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</si>
  <si>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</si>
  <si>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</si>
  <si>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</si>
  <si>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</si>
  <si>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</si>
  <si>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</si>
  <si>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</si>
  <si>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</si>
  <si>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</si>
  <si>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</si>
  <si>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</si>
  <si>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</si>
  <si>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</si>
  <si>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</si>
  <si>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</si>
  <si>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</si>
  <si>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</si>
  <si>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</si>
  <si>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</si>
  <si>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</si>
  <si>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</si>
  <si>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</si>
  <si>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</si>
  <si>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</si>
  <si>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</si>
  <si>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</si>
  <si>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</si>
  <si>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</si>
  <si>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</si>
  <si>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</si>
  <si>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</si>
  <si>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</si>
  <si>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</si>
  <si>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</si>
  <si>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</si>
  <si>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</si>
  <si>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</si>
  <si>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</si>
  <si>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</si>
  <si>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</si>
  <si>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</si>
  <si>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</si>
  <si>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</si>
  <si>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</si>
  <si>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</si>
  <si>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</si>
  <si>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</si>
  <si>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</si>
  <si>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</si>
  <si>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</si>
  <si>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</si>
  <si>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</si>
  <si>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</si>
  <si>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</si>
  <si>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</si>
  <si>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</si>
  <si>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</si>
  <si>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</si>
  <si>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</si>
  <si>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</si>
  <si>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</si>
  <si>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</si>
  <si>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</si>
  <si>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</si>
  <si>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</si>
  <si>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</si>
  <si>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</si>
  <si>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</si>
  <si>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</si>
  <si>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</si>
  <si>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</si>
  <si>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</si>
  <si>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</si>
  <si>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</si>
  <si>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</si>
  <si>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</si>
  <si>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</si>
  <si>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</si>
  <si>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</si>
  <si>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</si>
  <si>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</si>
  <si>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</si>
  <si>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</si>
  <si>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</si>
  <si>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</si>
  <si>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</si>
  <si>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</si>
  <si>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</si>
  <si>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</si>
  <si>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</si>
  <si>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</si>
  <si>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</si>
  <si>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</si>
  <si>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</si>
  <si>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</si>
  <si>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</si>
  <si>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</si>
  <si>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</si>
  <si>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</si>
  <si>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</si>
  <si>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</si>
  <si>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</si>
  <si>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</si>
  <si>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</si>
  <si>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</si>
  <si>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</si>
  <si>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</si>
  <si>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</si>
  <si>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</si>
  <si>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</si>
  <si>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</si>
  <si>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</si>
  <si>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</si>
  <si>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</si>
  <si>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</si>
  <si>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</si>
  <si>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</si>
  <si>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</si>
  <si>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</si>
  <si>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</si>
  <si>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</si>
  <si>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</si>
  <si>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</si>
  <si>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</si>
  <si>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</si>
  <si>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</si>
  <si>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</si>
  <si>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</si>
  <si>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</si>
  <si>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</si>
  <si>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</si>
  <si>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</si>
  <si>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</si>
  <si>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</si>
  <si>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</si>
  <si>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</si>
  <si>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</si>
  <si>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</si>
  <si>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</si>
  <si>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</si>
  <si>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</si>
  <si>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</si>
  <si>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</si>
  <si>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</si>
  <si>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</si>
  <si>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</si>
  <si>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</si>
  <si>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</si>
  <si>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</si>
  <si>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</si>
  <si>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</si>
  <si>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</si>
  <si>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</si>
  <si>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</si>
  <si>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</si>
  <si>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</si>
  <si>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</si>
  <si>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</si>
  <si>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</si>
  <si>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</si>
  <si>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</si>
  <si>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</si>
  <si>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</si>
  <si>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</si>
  <si>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</si>
  <si>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</si>
  <si>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</si>
  <si>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</si>
  <si>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</si>
  <si>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</si>
  <si>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</si>
  <si>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</si>
  <si>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</si>
  <si>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</si>
  <si>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</si>
  <si>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</si>
  <si>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</si>
  <si>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</si>
  <si>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</si>
  <si>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</si>
  <si>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</si>
  <si>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</si>
  <si>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</si>
  <si>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</si>
  <si>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</si>
  <si>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</si>
  <si>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</si>
  <si>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</si>
  <si>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</si>
  <si>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</si>
  <si>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</si>
  <si>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</si>
  <si>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</si>
  <si>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</si>
  <si>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</si>
  <si>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</si>
  <si>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</si>
  <si>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</si>
  <si>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</si>
  <si>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</si>
  <si>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</si>
  <si>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</si>
  <si>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</si>
  <si>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</si>
  <si>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</si>
  <si>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</si>
  <si>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</si>
  <si>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</si>
  <si>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</si>
  <si>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</si>
  <si>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</si>
  <si>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</si>
  <si>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</si>
  <si>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</si>
  <si>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</si>
  <si>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</si>
  <si>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</si>
  <si>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</si>
  <si>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</si>
  <si>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</si>
  <si>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</si>
  <si>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</si>
  <si>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</si>
  <si>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</si>
  <si>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</si>
  <si>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</si>
  <si>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</si>
  <si>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</si>
  <si>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</si>
  <si>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</si>
  <si>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</si>
  <si>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</si>
  <si>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</si>
  <si>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</si>
  <si>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</si>
  <si>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</si>
  <si>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</si>
  <si>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</si>
  <si>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</si>
  <si>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</si>
  <si>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</si>
  <si>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</si>
  <si>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</si>
  <si>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</si>
  <si>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</si>
  <si>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</si>
  <si>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</si>
  <si>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</si>
  <si>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</si>
  <si>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</si>
  <si>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</si>
  <si>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</si>
  <si>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</si>
  <si>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</si>
  <si>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</si>
  <si>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</si>
  <si>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</si>
  <si>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</si>
  <si>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</si>
  <si>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</si>
  <si>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</si>
  <si>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</si>
  <si>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</si>
  <si>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</si>
  <si>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</si>
  <si>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</si>
  <si>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</si>
  <si>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</si>
  <si>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</si>
  <si>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</si>
  <si>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</si>
  <si>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</si>
  <si>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</si>
  <si>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</si>
  <si>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</si>
  <si>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</si>
  <si>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</si>
  <si>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</si>
  <si>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</si>
  <si>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</si>
  <si>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</si>
  <si>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</si>
  <si>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</si>
  <si>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</si>
  <si>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</si>
  <si>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</si>
  <si>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</si>
  <si>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</si>
  <si>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</si>
  <si>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</si>
  <si>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</si>
  <si>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</si>
  <si>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</si>
  <si>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</si>
  <si>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</si>
  <si>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</si>
  <si>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</si>
  <si>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</si>
  <si>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</si>
  <si>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</si>
  <si>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</si>
  <si>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</si>
  <si>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</si>
  <si>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</si>
  <si>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</si>
  <si>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</si>
  <si>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</si>
  <si>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</si>
  <si>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</si>
  <si>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</si>
  <si>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</si>
  <si>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</si>
  <si>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</si>
  <si>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</si>
  <si>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</si>
  <si>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</si>
  <si>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</si>
  <si>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</si>
  <si>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</si>
  <si>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</si>
  <si>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</si>
  <si>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</si>
  <si>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</si>
  <si>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</si>
  <si>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</si>
  <si>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</si>
  <si>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</si>
  <si>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</si>
  <si>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</si>
  <si>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</si>
  <si>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</si>
  <si>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</si>
  <si>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</si>
  <si>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</si>
  <si>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</si>
  <si>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</si>
  <si>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</si>
  <si>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</si>
  <si>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</si>
  <si>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</si>
  <si>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</si>
  <si>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</si>
  <si>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</si>
  <si>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</si>
  <si>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</si>
  <si>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</si>
  <si>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</si>
  <si>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</si>
  <si>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</si>
  <si>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</si>
  <si>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</si>
  <si>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</si>
  <si>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</si>
  <si>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</si>
  <si>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</si>
  <si>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</si>
  <si>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</si>
  <si>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</si>
  <si>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</si>
  <si>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</si>
  <si>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</si>
  <si>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</si>
  <si>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</si>
  <si>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</si>
  <si>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</si>
  <si>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</si>
  <si>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</si>
  <si>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</si>
  <si>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</si>
  <si>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</si>
  <si>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</si>
  <si>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</si>
  <si>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</si>
  <si>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</si>
  <si>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</si>
  <si>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</si>
  <si>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</si>
  <si>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</si>
  <si>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</si>
  <si>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</si>
  <si>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</si>
  <si>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</si>
  <si>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</si>
  <si>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</si>
  <si>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</si>
  <si>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</si>
  <si>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</si>
  <si>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</si>
  <si>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</si>
  <si>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</si>
  <si>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</si>
  <si>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</si>
  <si>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</si>
  <si>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</si>
  <si>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</si>
  <si>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</si>
  <si>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</si>
  <si>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</si>
  <si>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</si>
  <si>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</si>
  <si>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</si>
  <si>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</si>
  <si>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</si>
  <si>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</si>
  <si>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</si>
  <si>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</si>
  <si>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</si>
  <si>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</si>
  <si>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</si>
  <si>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</si>
  <si>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</si>
  <si>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</si>
  <si>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</si>
  <si>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</si>
  <si>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</si>
  <si>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</si>
  <si>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</si>
  <si>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</si>
  <si>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</si>
  <si>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</si>
  <si>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</si>
  <si>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</si>
  <si>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</si>
  <si>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</si>
  <si>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</si>
  <si>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</si>
  <si>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</si>
  <si>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</si>
  <si>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</si>
  <si>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</si>
  <si>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</si>
  <si>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</si>
  <si>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</si>
  <si>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</si>
  <si>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</si>
  <si>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</si>
  <si>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</si>
  <si>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</si>
  <si>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</si>
  <si>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</si>
  <si>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</si>
  <si>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</si>
  <si>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</si>
  <si>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</si>
  <si>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</si>
  <si>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</si>
  <si>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</si>
  <si>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</si>
  <si>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</si>
  <si>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</si>
  <si>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</si>
  <si>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</si>
  <si>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</si>
  <si>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</si>
  <si>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</si>
  <si>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</si>
  <si>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</si>
  <si>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</si>
  <si>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</si>
  <si>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</si>
  <si>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</si>
  <si>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</si>
  <si>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</si>
  <si>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</si>
  <si>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</si>
  <si>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</si>
  <si>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</si>
  <si>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</si>
  <si>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</si>
  <si>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</si>
  <si>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</si>
  <si>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</si>
  <si>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</si>
  <si>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</si>
  <si>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</si>
  <si>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</si>
  <si>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</si>
  <si>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</si>
  <si>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</si>
  <si>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</si>
  <si>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</si>
  <si>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</si>
  <si>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</si>
  <si>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</si>
  <si>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</si>
  <si>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</si>
  <si>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</si>
  <si>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</si>
  <si>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</si>
  <si>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</si>
  <si>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</si>
  <si>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</si>
  <si>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</si>
  <si>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</si>
  <si>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</si>
  <si>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</si>
  <si>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</si>
  <si>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</si>
  <si>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</si>
  <si>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</si>
  <si>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</si>
  <si>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</si>
  <si>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</si>
  <si>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</si>
  <si>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</si>
  <si>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</si>
  <si>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</si>
  <si>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</si>
  <si>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</si>
  <si>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</si>
  <si>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</si>
  <si>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</si>
  <si>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</si>
  <si>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</si>
  <si>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</si>
  <si>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</si>
  <si>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</si>
  <si>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</si>
  <si>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</si>
  <si>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</si>
  <si>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</si>
  <si>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</si>
  <si>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</si>
  <si>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</si>
  <si>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</si>
  <si>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</si>
  <si>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</si>
  <si>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</si>
  <si>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</si>
  <si>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</si>
  <si>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</si>
  <si>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</si>
  <si>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</si>
  <si>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</si>
  <si>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</si>
  <si>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</si>
  <si>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</si>
  <si>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</si>
  <si>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</si>
  <si>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</si>
  <si>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</si>
  <si>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</si>
  <si>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</si>
  <si>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</si>
  <si>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</si>
  <si>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</si>
  <si>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</si>
  <si>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</si>
  <si>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</si>
  <si>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</si>
  <si>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</si>
  <si>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</si>
  <si>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</si>
  <si>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</si>
  <si>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</si>
  <si>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</si>
  <si>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</si>
  <si>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</si>
  <si>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</si>
  <si>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</si>
  <si>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</si>
  <si>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</si>
  <si>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</si>
  <si>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</si>
  <si>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</si>
  <si>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</si>
  <si>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</si>
  <si>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</si>
  <si>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</si>
  <si>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</si>
  <si>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</si>
  <si>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</si>
  <si>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</si>
  <si>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</si>
  <si>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</si>
  <si>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</si>
  <si>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</si>
  <si>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</si>
  <si>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</si>
  <si>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</si>
  <si>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</si>
  <si>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</si>
  <si>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</si>
  <si>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</si>
  <si>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</si>
  <si>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</si>
  <si>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</si>
  <si>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</si>
  <si>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</si>
  <si>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</si>
  <si>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</si>
  <si>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</si>
  <si>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</si>
  <si>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</si>
  <si>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</si>
  <si>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</si>
  <si>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</si>
  <si>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</si>
  <si>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</si>
  <si>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</si>
  <si>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</si>
  <si>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</si>
  <si>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</si>
  <si>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</si>
  <si>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</si>
  <si>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</si>
  <si>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</si>
  <si>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</si>
  <si>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</si>
  <si>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</si>
  <si>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</si>
  <si>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</si>
  <si>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</si>
  <si>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</si>
  <si>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</si>
  <si>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</si>
  <si>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</si>
  <si>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</si>
  <si>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</si>
  <si>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</si>
  <si>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</si>
  <si>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</si>
  <si>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</si>
  <si>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</si>
  <si>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</si>
  <si>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</si>
  <si>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</si>
  <si>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</si>
  <si>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</si>
  <si>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</si>
  <si>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</si>
  <si>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</si>
  <si>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</si>
  <si>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</si>
  <si>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</si>
  <si>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</si>
  <si>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</si>
  <si>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</si>
  <si>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</si>
  <si>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</si>
  <si>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</si>
  <si>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</si>
  <si>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</si>
  <si>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</si>
  <si>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</si>
  <si>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</si>
  <si>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</si>
  <si>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</si>
  <si>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</si>
  <si>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</si>
  <si>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</si>
  <si>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</si>
  <si>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</si>
  <si>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</si>
  <si>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</si>
  <si>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</si>
  <si>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</si>
  <si>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</si>
  <si>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</si>
  <si>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</si>
  <si>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</si>
  <si>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</si>
  <si>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</si>
  <si>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</si>
  <si>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</si>
  <si>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</si>
  <si>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</si>
  <si>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</si>
  <si>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</si>
  <si>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</si>
  <si>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</si>
  <si>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</si>
  <si>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</si>
  <si>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</si>
  <si>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</si>
  <si>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</si>
  <si>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</si>
  <si>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</si>
  <si>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</si>
  <si>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</si>
  <si>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</si>
  <si>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</si>
  <si>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</si>
  <si>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</si>
  <si>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</si>
  <si>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</si>
  <si>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</si>
  <si>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</si>
  <si>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</si>
  <si>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</si>
  <si>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</si>
  <si>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</si>
  <si>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</si>
  <si>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</si>
  <si>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</si>
  <si>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</si>
  <si>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</si>
  <si>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</si>
  <si>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</si>
  <si>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</si>
  <si>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</si>
  <si>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</si>
  <si>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</si>
  <si>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</si>
  <si>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</si>
  <si>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</si>
  <si>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</si>
  <si>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</si>
  <si>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</si>
  <si>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</si>
  <si>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</si>
  <si>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</si>
  <si>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</si>
  <si>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</si>
  <si>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</si>
  <si>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</si>
  <si>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</si>
  <si>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</si>
  <si>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</si>
  <si>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</si>
  <si>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</si>
  <si>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</si>
  <si>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</si>
  <si>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</si>
  <si>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</si>
  <si>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</si>
  <si>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</si>
  <si>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</si>
  <si>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</si>
  <si>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</si>
  <si>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</si>
  <si>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</si>
  <si>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</si>
  <si>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</si>
  <si>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</si>
  <si>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</si>
  <si>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</si>
  <si>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</si>
  <si>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</si>
  <si>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</si>
  <si>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</si>
  <si>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</si>
  <si>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</si>
  <si>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</si>
  <si>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</si>
  <si>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</si>
  <si>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</si>
  <si>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</si>
  <si>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</si>
  <si>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</si>
  <si>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</si>
  <si>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</si>
  <si>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</si>
  <si>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</si>
  <si>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</si>
  <si>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</si>
  <si>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</si>
  <si>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</si>
  <si>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</si>
  <si>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</si>
  <si>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</si>
  <si>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</si>
  <si>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</si>
  <si>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</si>
  <si>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</si>
  <si>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</si>
  <si>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</si>
  <si>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</si>
  <si>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</si>
  <si>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</si>
  <si>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</si>
  <si>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</si>
  <si>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</si>
  <si>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</si>
  <si>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</si>
  <si>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</si>
  <si>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</si>
  <si>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</si>
  <si>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</si>
  <si>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</si>
  <si>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</si>
  <si>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</si>
  <si>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</si>
  <si>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</si>
  <si>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</si>
  <si>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</si>
  <si>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</si>
  <si>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</si>
  <si>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</si>
  <si>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</si>
  <si>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</si>
  <si>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</si>
  <si>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</si>
  <si>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</si>
  <si>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</si>
  <si>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</si>
  <si>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</si>
  <si>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</si>
  <si>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</si>
  <si>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</si>
  <si>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</si>
  <si>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</si>
  <si>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</si>
  <si>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</si>
  <si>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</si>
  <si>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</si>
  <si>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</si>
  <si>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</si>
  <si>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</si>
  <si>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</si>
  <si>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</si>
  <si>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</si>
  <si>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</si>
  <si>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</si>
  <si>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</si>
  <si>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</si>
  <si>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</si>
  <si>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</si>
  <si>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</si>
  <si>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</si>
  <si>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</si>
  <si>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</si>
  <si>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</si>
  <si>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</si>
  <si>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</si>
  <si>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</si>
  <si>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</si>
  <si>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</si>
  <si>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</si>
  <si>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</si>
  <si>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</si>
  <si>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</si>
  <si>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</si>
  <si>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</si>
  <si>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</si>
  <si>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</si>
  <si>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</si>
  <si>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</si>
  <si>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</si>
  <si>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</si>
  <si>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</si>
  <si>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</si>
  <si>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</si>
  <si>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</si>
  <si>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</si>
  <si>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</si>
  <si>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</si>
  <si>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</si>
  <si>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</si>
  <si>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</si>
  <si>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</si>
  <si>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</si>
  <si>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</si>
  <si>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</si>
  <si>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</si>
  <si>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</si>
  <si>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</si>
  <si>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</si>
  <si>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</si>
  <si>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</si>
  <si>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</si>
  <si>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</si>
  <si>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</si>
  <si>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</si>
  <si>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</si>
  <si>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</si>
  <si>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</si>
  <si>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</si>
  <si>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</si>
  <si>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</si>
  <si>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</si>
  <si>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</si>
  <si>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</si>
  <si>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</si>
  <si>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</si>
  <si>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</si>
  <si>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</si>
  <si>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</si>
  <si>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</si>
  <si>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</si>
  <si>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</si>
  <si>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</si>
  <si>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</si>
  <si>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</si>
  <si>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</si>
  <si>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</si>
  <si>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</si>
  <si>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</si>
  <si>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</si>
  <si>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</si>
  <si>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</si>
  <si>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</si>
  <si>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</si>
  <si>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</si>
  <si>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</si>
  <si>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</si>
  <si>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</si>
  <si>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</si>
  <si>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</si>
  <si>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</si>
  <si>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</si>
  <si>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</si>
  <si>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</si>
  <si>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</si>
  <si>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</si>
  <si>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</si>
  <si>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</si>
  <si>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</si>
  <si>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</si>
  <si>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</si>
  <si>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</si>
  <si>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</si>
  <si>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</si>
  <si>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</si>
  <si>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</si>
  <si>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</si>
  <si>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</si>
  <si>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</si>
  <si>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</si>
  <si>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</si>
  <si>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</si>
  <si>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</si>
  <si>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</si>
  <si>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</si>
  <si>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</si>
  <si>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</si>
  <si>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</si>
  <si>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</si>
  <si>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</si>
  <si>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</si>
  <si>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</si>
  <si>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</si>
  <si>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</si>
  <si>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</si>
  <si>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</si>
  <si>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</si>
  <si>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</si>
  <si>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</si>
  <si>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</si>
  <si>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</si>
  <si>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</si>
  <si>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</si>
  <si>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</si>
  <si>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</si>
  <si>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</si>
  <si>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</si>
  <si>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</si>
  <si>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</si>
  <si>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</si>
  <si>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</si>
  <si>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</si>
  <si>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</si>
  <si>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</si>
  <si>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</si>
  <si>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</si>
  <si>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</si>
  <si>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</si>
  <si>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</si>
  <si>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</si>
  <si>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</si>
  <si>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</si>
  <si>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</si>
  <si>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</si>
  <si>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</si>
  <si>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</si>
  <si>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</si>
  <si>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</si>
  <si>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</si>
  <si>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</si>
  <si>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</si>
  <si>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</si>
  <si>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</si>
  <si>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</si>
  <si>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</si>
  <si>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</si>
  <si>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</si>
  <si>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</si>
  <si>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</si>
  <si>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</si>
  <si>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</si>
  <si>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</si>
  <si>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</si>
  <si>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</si>
  <si>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</si>
  <si>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</si>
  <si>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</si>
  <si>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</si>
  <si>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</si>
  <si>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</si>
  <si>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</si>
  <si>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</si>
  <si>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</si>
  <si>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</si>
  <si>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</si>
  <si>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</si>
  <si>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</si>
  <si>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</si>
  <si>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</si>
  <si>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</si>
  <si>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</si>
  <si>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</si>
  <si>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</si>
  <si>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</si>
  <si>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</si>
  <si>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</si>
  <si>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</si>
  <si>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</si>
  <si>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</si>
  <si>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</si>
  <si>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</si>
  <si>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</si>
  <si>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</si>
  <si>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</si>
  <si>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</si>
  <si>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</si>
  <si>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</si>
  <si>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</si>
  <si>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</si>
  <si>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</si>
  <si>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</si>
  <si>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</si>
  <si>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</si>
  <si>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</si>
  <si>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</si>
  <si>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</si>
  <si>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</si>
  <si>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</si>
  <si>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</si>
  <si>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</si>
  <si>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</si>
  <si>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</si>
  <si>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</si>
  <si>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</si>
  <si>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</si>
  <si>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</si>
  <si>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</si>
  <si>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</si>
  <si>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</si>
  <si>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</si>
  <si>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</si>
  <si>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</si>
  <si>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</si>
  <si>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</si>
  <si>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</si>
  <si>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</si>
  <si>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</si>
  <si>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</si>
  <si>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</si>
  <si>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</si>
  <si>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</si>
  <si>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</si>
  <si>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</si>
  <si>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</si>
  <si>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</si>
  <si>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</si>
  <si>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</si>
  <si>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</si>
  <si>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</si>
  <si>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</si>
  <si>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</si>
  <si>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</si>
  <si>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</si>
  <si>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</si>
  <si>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</si>
  <si>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</si>
  <si>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</si>
  <si>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</si>
  <si>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</si>
  <si>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</si>
  <si>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</si>
  <si>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</si>
  <si>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</si>
  <si>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</si>
  <si>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</si>
  <si>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</si>
  <si>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</si>
  <si>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</si>
  <si>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</si>
  <si>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</si>
  <si>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</si>
  <si>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</si>
  <si>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</si>
  <si>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</si>
  <si>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</si>
  <si>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</si>
  <si>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</si>
  <si>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</si>
  <si>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</si>
  <si>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</si>
  <si>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</si>
  <si>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</si>
  <si>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</si>
  <si>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</si>
  <si>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</si>
  <si>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</si>
  <si>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</si>
  <si>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</si>
  <si>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</si>
  <si>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</si>
  <si>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</si>
  <si>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</si>
  <si>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</si>
  <si>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</si>
  <si>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</si>
  <si>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</si>
  <si>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</si>
  <si>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</si>
  <si>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</si>
  <si>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</si>
  <si>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</si>
  <si>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</si>
  <si>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</si>
  <si>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</si>
  <si>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</si>
  <si>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</si>
  <si>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</si>
  <si>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</si>
  <si>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</si>
  <si>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</si>
  <si>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</si>
  <si>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</si>
  <si>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</si>
  <si>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</si>
  <si>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</si>
  <si>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</si>
  <si>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</si>
  <si>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</si>
  <si>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</si>
  <si>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</si>
  <si>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</si>
  <si>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</si>
  <si>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</si>
  <si>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</si>
  <si>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</si>
  <si>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</si>
  <si>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</si>
  <si>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</si>
  <si>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</si>
  <si>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</si>
  <si>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</si>
  <si>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</si>
  <si>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</si>
  <si>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</si>
  <si>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</si>
  <si>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</si>
  <si>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</si>
  <si>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</si>
  <si>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</si>
  <si>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</si>
  <si>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</si>
  <si>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</si>
  <si>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</si>
  <si>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</si>
  <si>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</si>
  <si>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</si>
  <si>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</si>
  <si>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</si>
  <si>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</si>
  <si>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</si>
  <si>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</si>
  <si>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</si>
  <si>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</si>
  <si>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</si>
  <si>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</si>
  <si>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</si>
  <si>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</si>
  <si>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</si>
  <si>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</si>
  <si>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</si>
  <si>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</si>
  <si>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</si>
  <si>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</si>
  <si>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</si>
  <si>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</si>
  <si>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</si>
  <si>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</si>
  <si>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</si>
  <si>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</si>
  <si>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</si>
  <si>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</si>
  <si>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</si>
  <si>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</si>
  <si>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</si>
  <si>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</si>
  <si>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</si>
  <si>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</si>
  <si>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</si>
  <si>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</si>
  <si>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</si>
  <si>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</si>
  <si>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</si>
  <si>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</si>
  <si>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</si>
  <si>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</si>
  <si>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</si>
  <si>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</si>
  <si>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</si>
  <si>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</si>
  <si>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</si>
  <si>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</si>
  <si>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</si>
  <si>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</si>
  <si>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</si>
  <si>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</si>
  <si>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</si>
  <si>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</si>
  <si>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</si>
  <si>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</si>
  <si>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</si>
  <si>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</si>
  <si>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</si>
  <si>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</si>
  <si>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</si>
  <si>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</si>
  <si>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</si>
  <si>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</si>
  <si>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</si>
  <si>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</si>
  <si>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</si>
  <si>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</si>
  <si>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</si>
  <si>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</si>
  <si>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</si>
  <si>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</si>
  <si>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</si>
  <si>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</si>
  <si>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</si>
  <si>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</si>
  <si>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</si>
  <si>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</si>
  <si>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</si>
  <si>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</si>
  <si>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</si>
  <si>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</si>
  <si>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</si>
  <si>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</si>
  <si>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</si>
  <si>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</si>
  <si>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</si>
  <si>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</si>
  <si>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</si>
  <si>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</si>
  <si>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</si>
  <si>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</si>
  <si>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</si>
  <si>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</si>
  <si>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</si>
  <si>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</si>
  <si>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</si>
  <si>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</si>
  <si>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</si>
  <si>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</si>
  <si>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</si>
  <si>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</si>
  <si>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</si>
  <si>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</si>
  <si>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</si>
  <si>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</si>
  <si>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</si>
  <si>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</si>
  <si>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</si>
  <si>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</si>
  <si>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</si>
  <si>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</si>
  <si>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</si>
  <si>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</si>
  <si>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</si>
  <si>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</si>
  <si>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</si>
  <si>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</si>
  <si>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</si>
  <si>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</si>
  <si>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</si>
  <si>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</si>
  <si>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</si>
  <si>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</si>
  <si>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</si>
  <si>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</si>
  <si>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</si>
  <si>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</si>
  <si>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</si>
  <si>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</si>
  <si>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</si>
  <si>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</si>
  <si>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</si>
  <si>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</si>
  <si>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</si>
  <si>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</si>
  <si>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</si>
  <si>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</si>
  <si>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</si>
  <si>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</si>
  <si>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</si>
  <si>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</si>
  <si>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</si>
  <si>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</si>
  <si>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</si>
  <si>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</si>
  <si>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</si>
  <si>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</si>
  <si>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</si>
  <si>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</si>
  <si>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</si>
  <si>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</si>
  <si>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</si>
  <si>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</si>
  <si>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</si>
  <si>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</si>
  <si>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</si>
  <si>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</si>
  <si>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</si>
  <si>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</si>
  <si>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</si>
  <si>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</si>
  <si>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</si>
  <si>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</si>
  <si>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</si>
  <si>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</si>
  <si>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</si>
  <si>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</si>
  <si>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</si>
  <si>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</si>
  <si>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</si>
  <si>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</si>
  <si>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</si>
  <si>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</si>
  <si>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</si>
  <si>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</si>
  <si>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</si>
  <si>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</si>
  <si>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</si>
  <si>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</si>
  <si>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</si>
  <si>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</si>
  <si>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</si>
  <si>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</si>
  <si>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</si>
  <si>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</si>
  <si>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</si>
  <si>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</si>
  <si>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</si>
  <si>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</si>
  <si>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</si>
  <si>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</si>
  <si>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</si>
  <si>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</si>
  <si>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</si>
  <si>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</si>
  <si>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</si>
  <si>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</si>
  <si>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</si>
  <si>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</si>
  <si>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</si>
  <si>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</si>
  <si>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</si>
  <si>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</si>
  <si>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</si>
  <si>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</si>
  <si>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</si>
  <si>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</si>
  <si>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</si>
  <si>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</si>
  <si>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</si>
  <si>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</si>
  <si>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</si>
  <si>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</si>
  <si>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</si>
  <si>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</si>
  <si>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</si>
  <si>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</si>
  <si>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</si>
  <si>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</si>
  <si>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</si>
  <si>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</si>
  <si>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</si>
  <si>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</si>
  <si>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</si>
  <si>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</si>
  <si>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</si>
  <si>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</si>
  <si>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</si>
  <si>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</si>
  <si>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</si>
  <si>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</si>
  <si>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</si>
  <si>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</si>
  <si>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</si>
  <si>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</si>
  <si>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</si>
  <si>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</si>
  <si>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</si>
  <si>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</si>
  <si>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</si>
  <si>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</si>
  <si>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</si>
  <si>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</si>
  <si>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</si>
  <si>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</si>
  <si>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</si>
  <si>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</si>
  <si>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</si>
  <si>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</si>
  <si>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</si>
  <si>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</si>
  <si>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</si>
  <si>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</si>
  <si>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</si>
  <si>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</si>
  <si>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</si>
  <si>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</si>
  <si>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</si>
  <si>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</si>
  <si>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</si>
  <si>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</si>
  <si>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</si>
  <si>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</si>
  <si>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</si>
  <si>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</si>
  <si>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</si>
  <si>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</si>
  <si>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</si>
  <si>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</si>
  <si>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</si>
  <si>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</si>
  <si>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</si>
  <si>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</si>
  <si>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</si>
  <si>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</si>
  <si>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</si>
  <si>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</si>
  <si>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</si>
  <si>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</si>
  <si>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</si>
  <si>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</si>
  <si>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</si>
  <si>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</si>
  <si>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</si>
  <si>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</si>
  <si>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</si>
  <si>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</si>
  <si>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</si>
  <si>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</si>
  <si>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</si>
  <si>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</si>
  <si>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</si>
  <si>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</si>
  <si>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</si>
  <si>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</si>
  <si>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</si>
  <si>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</si>
  <si>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</si>
  <si>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</si>
  <si>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</si>
  <si>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</si>
  <si>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</si>
  <si>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</si>
  <si>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</si>
  <si>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</si>
  <si>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</si>
  <si>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</si>
  <si>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</si>
  <si>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</si>
  <si>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</si>
  <si>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</si>
  <si>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</si>
  <si>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</si>
  <si>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</si>
  <si>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</si>
  <si>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</si>
  <si>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</si>
  <si>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</si>
  <si>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</si>
  <si>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</si>
  <si>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</si>
  <si>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</si>
  <si>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</si>
  <si>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</si>
  <si>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</si>
  <si>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</si>
  <si>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</si>
  <si>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</si>
  <si>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</si>
  <si>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</si>
  <si>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</si>
  <si>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</si>
  <si>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</si>
  <si>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</si>
  <si>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</si>
  <si>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</si>
  <si>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</si>
  <si>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</si>
  <si>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</si>
  <si>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</si>
  <si>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</si>
  <si>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</si>
  <si>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</si>
  <si>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</si>
  <si>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</si>
  <si>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</si>
  <si>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</si>
  <si>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</si>
  <si>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</si>
  <si>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</si>
  <si>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</si>
  <si>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</si>
  <si>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</si>
  <si>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</si>
  <si>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</si>
  <si>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</si>
  <si>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</si>
  <si>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</si>
  <si>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</si>
  <si>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</si>
  <si>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</si>
  <si>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</si>
  <si>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</si>
  <si>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</si>
  <si>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</si>
  <si>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</si>
  <si>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</si>
  <si>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</si>
  <si>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</si>
  <si>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</si>
  <si>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</si>
  <si>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</si>
  <si>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</si>
  <si>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</si>
  <si>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</si>
  <si>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</si>
  <si>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</si>
  <si>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</si>
  <si>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</si>
  <si>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</si>
  <si>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</si>
  <si>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</si>
  <si>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</si>
  <si>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</si>
  <si>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</si>
  <si>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</si>
  <si>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</si>
  <si>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</si>
  <si>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</si>
  <si>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</si>
  <si>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</si>
  <si>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</si>
  <si>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</si>
  <si>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</si>
  <si>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</si>
  <si>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</si>
  <si>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</si>
  <si>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</si>
  <si>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</si>
  <si>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</si>
  <si>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</si>
  <si>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</si>
  <si>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</si>
  <si>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</si>
  <si>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</si>
  <si>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</si>
  <si>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</si>
  <si>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</si>
  <si>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</si>
  <si>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</si>
  <si>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</si>
  <si>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</si>
  <si>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</si>
  <si>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</si>
  <si>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</si>
  <si>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</si>
  <si>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</si>
  <si>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</si>
  <si>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</si>
  <si>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</si>
  <si>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</si>
  <si>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</si>
  <si>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</si>
  <si>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</si>
  <si>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</si>
  <si>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</si>
  <si>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</si>
  <si>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</si>
  <si>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</si>
  <si>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</si>
  <si>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</si>
  <si>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</si>
  <si>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</si>
  <si>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</si>
  <si>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</si>
  <si>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</si>
  <si>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</si>
  <si>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</si>
  <si>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</si>
  <si>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</si>
  <si>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</si>
  <si>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</si>
  <si>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</si>
  <si>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</si>
  <si>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</si>
  <si>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</si>
  <si>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</si>
  <si>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</si>
  <si>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</si>
  <si>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</si>
  <si>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</si>
  <si>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</si>
  <si>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</si>
  <si>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</si>
  <si>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</si>
  <si>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</si>
  <si>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</si>
  <si>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</si>
  <si>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</si>
  <si>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</si>
  <si>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</si>
  <si>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</si>
  <si>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</si>
  <si>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</si>
  <si>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</si>
  <si>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</si>
  <si>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</si>
  <si>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</si>
  <si>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</si>
  <si>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</si>
  <si>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</si>
  <si>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</si>
  <si>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</si>
  <si>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</si>
  <si>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</si>
  <si>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</si>
  <si>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</si>
  <si>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</si>
  <si>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</si>
  <si>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</si>
  <si>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</si>
  <si>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</si>
  <si>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</si>
  <si>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</si>
  <si>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</si>
  <si>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</si>
  <si>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</si>
  <si>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</si>
  <si>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</si>
  <si>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</si>
  <si>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</si>
  <si>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</si>
  <si>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</si>
  <si>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</si>
  <si>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</si>
  <si>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</si>
  <si>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</si>
  <si>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</si>
  <si>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</si>
  <si>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</si>
  <si>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</si>
  <si>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</si>
  <si>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</si>
  <si>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</si>
  <si>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</si>
  <si>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</si>
  <si>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</si>
  <si>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</si>
  <si>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</si>
  <si>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</si>
  <si>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</si>
  <si>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</si>
  <si>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</si>
  <si>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</si>
  <si>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</si>
  <si>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</si>
  <si>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</si>
  <si>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</si>
  <si>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</si>
  <si>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</si>
  <si>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</si>
  <si>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</si>
  <si>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</si>
  <si>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</si>
  <si>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</si>
  <si>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</si>
  <si>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</si>
  <si>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</si>
  <si>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</si>
  <si>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</si>
  <si>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</si>
  <si>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</si>
  <si>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</si>
  <si>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</si>
  <si>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</si>
  <si>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</si>
  <si>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</si>
  <si>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</si>
  <si>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</si>
  <si>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</si>
  <si>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</si>
  <si>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</si>
  <si>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</si>
  <si>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</si>
  <si>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</si>
  <si>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</si>
  <si>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</si>
  <si>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</si>
  <si>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</si>
  <si>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</si>
  <si>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</si>
  <si>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</si>
  <si>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</si>
  <si>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</si>
  <si>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</si>
  <si>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</si>
  <si>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</si>
  <si>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</si>
  <si>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</si>
  <si>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</si>
  <si>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</si>
  <si>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</si>
  <si>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</si>
  <si>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</si>
  <si>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</si>
  <si>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</si>
  <si>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</si>
  <si>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</si>
  <si>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</si>
  <si>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</si>
  <si>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</si>
  <si>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</si>
  <si>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</si>
  <si>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</si>
  <si>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</si>
  <si>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</si>
  <si>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</si>
  <si>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</si>
  <si>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</si>
  <si>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</si>
  <si>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</si>
  <si>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</si>
  <si>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</si>
  <si>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</si>
  <si>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</si>
  <si>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</si>
  <si>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</si>
  <si>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</si>
  <si>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</si>
  <si>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</si>
  <si>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</si>
  <si>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</si>
  <si>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</si>
  <si>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</si>
  <si>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</si>
  <si>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</si>
  <si>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</si>
  <si>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</si>
  <si>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</si>
  <si>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</si>
  <si>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</si>
  <si>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</si>
  <si>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</si>
  <si>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</si>
  <si>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</si>
  <si>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</si>
  <si>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</si>
  <si>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</si>
  <si>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</si>
  <si>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</si>
  <si>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</si>
  <si>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</si>
  <si>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</si>
  <si>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</si>
  <si>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</si>
  <si>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</si>
  <si>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</si>
  <si>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</si>
  <si>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</si>
  <si>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</si>
  <si>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</si>
  <si>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</si>
  <si>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</si>
  <si>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</si>
  <si>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</si>
  <si>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</si>
  <si>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</si>
  <si>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</si>
  <si>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</si>
  <si>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</si>
  <si>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</si>
  <si>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</si>
  <si>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</si>
  <si>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</si>
  <si>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</si>
  <si>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</si>
  <si>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</si>
  <si>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</si>
  <si>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</si>
  <si>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</si>
  <si>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</si>
  <si>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</si>
  <si>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</si>
  <si>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</si>
  <si>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</si>
  <si>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</si>
  <si>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</si>
  <si>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</si>
  <si>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</si>
  <si>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</si>
  <si>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</si>
  <si>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</si>
  <si>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</si>
  <si>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</si>
  <si>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</si>
  <si>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</si>
  <si>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</si>
  <si>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</si>
  <si>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</si>
  <si>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</si>
  <si>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</si>
  <si>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</si>
  <si>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</si>
  <si>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</si>
  <si>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</si>
  <si>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</si>
  <si>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</si>
  <si>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</si>
  <si>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</si>
  <si>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</si>
  <si>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</si>
  <si>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</si>
  <si>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</si>
  <si>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</si>
  <si>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</si>
  <si>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</si>
  <si>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</si>
  <si>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</si>
  <si>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</si>
  <si>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</si>
  <si>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</si>
  <si>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</si>
  <si>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</si>
  <si>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</si>
  <si>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</si>
  <si>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</si>
  <si>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</si>
  <si>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</si>
  <si>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</si>
  <si>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</si>
  <si>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</si>
  <si>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</si>
  <si>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</si>
  <si>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</si>
  <si>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</si>
  <si>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</si>
  <si>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</si>
  <si>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</si>
  <si>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</si>
  <si>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</si>
  <si>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</si>
  <si>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</si>
  <si>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</si>
  <si>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</si>
  <si>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</si>
  <si>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</si>
  <si>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</si>
  <si>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</si>
  <si>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</si>
  <si>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</si>
  <si>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</si>
  <si>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</si>
  <si>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</si>
  <si>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</si>
  <si>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</si>
  <si>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</si>
  <si>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</si>
  <si>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</si>
  <si>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</si>
  <si>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</si>
  <si>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</si>
  <si>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</si>
  <si>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</si>
  <si>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</si>
  <si>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</si>
  <si>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</si>
  <si>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</si>
  <si>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</si>
  <si>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</si>
  <si>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</si>
  <si>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</si>
  <si>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</si>
  <si>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</si>
  <si>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</si>
  <si>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</si>
  <si>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</si>
  <si>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</si>
  <si>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</si>
  <si>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</si>
  <si>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</si>
  <si>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</si>
  <si>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</si>
  <si>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</si>
  <si>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</si>
  <si>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</si>
  <si>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</si>
  <si>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</si>
  <si>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</si>
  <si>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</si>
  <si>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</si>
  <si>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</si>
  <si>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</si>
  <si>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</si>
  <si>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</si>
  <si>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</si>
  <si>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</si>
  <si>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</si>
  <si>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</si>
  <si>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</si>
  <si>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</si>
  <si>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</si>
  <si>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</si>
  <si>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</si>
  <si>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</si>
  <si>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</si>
  <si>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</si>
  <si>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</si>
  <si>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</si>
  <si>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</si>
  <si>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</si>
  <si>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</si>
  <si>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</si>
  <si>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</si>
  <si>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</si>
  <si>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</si>
  <si>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</si>
  <si>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</si>
  <si>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</si>
  <si>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</si>
  <si>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</si>
  <si>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</si>
  <si>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</si>
  <si>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</si>
  <si>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</si>
  <si>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</si>
  <si>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</si>
  <si>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</si>
  <si>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</si>
  <si>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</si>
  <si>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</si>
  <si>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</si>
  <si>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</si>
  <si>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</si>
  <si>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</si>
  <si>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</si>
  <si>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</si>
  <si>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</si>
  <si>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</si>
  <si>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</si>
  <si>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</si>
  <si>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</si>
  <si>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</si>
  <si>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</si>
  <si>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</si>
  <si>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</si>
  <si>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</si>
  <si>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</si>
  <si>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</si>
  <si>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</si>
  <si>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</si>
  <si>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</si>
  <si>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</si>
  <si>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</si>
  <si>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</si>
  <si>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</si>
  <si>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</si>
  <si>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</si>
  <si>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</si>
  <si>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</si>
  <si>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</si>
  <si>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</si>
  <si>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</si>
  <si>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</si>
  <si>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</si>
  <si>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</si>
  <si>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</si>
  <si>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</si>
  <si>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</si>
  <si>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</si>
  <si>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</si>
  <si>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</si>
  <si>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</si>
  <si>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</si>
  <si>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</si>
  <si>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</si>
  <si>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</si>
  <si>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</si>
  <si>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</si>
  <si>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</si>
  <si>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</si>
  <si>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</si>
  <si>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</si>
  <si>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</si>
  <si>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</si>
  <si>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</si>
  <si>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</si>
  <si>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</si>
  <si>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</si>
  <si>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</si>
  <si>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</si>
  <si>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</si>
  <si>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</si>
  <si>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</si>
  <si>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</si>
  <si>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</si>
  <si>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</si>
  <si>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</si>
  <si>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</si>
  <si>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</si>
  <si>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</si>
  <si>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</si>
  <si>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</si>
  <si>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</si>
  <si>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</si>
  <si>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</si>
  <si>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</si>
  <si>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</si>
  <si>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</si>
  <si>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</si>
  <si>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</si>
  <si>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</si>
  <si>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</si>
  <si>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</si>
  <si>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</si>
  <si>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</si>
  <si>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</si>
  <si>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</si>
  <si>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</si>
  <si>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</si>
  <si>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</si>
  <si>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</si>
  <si>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</si>
  <si>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</si>
  <si>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</si>
  <si>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</si>
  <si>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</si>
  <si>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</si>
  <si>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</si>
  <si>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</si>
  <si>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</si>
  <si>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</si>
  <si>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</si>
  <si>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</si>
  <si>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</si>
  <si>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</si>
  <si>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</si>
  <si>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</si>
  <si>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</si>
  <si>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</si>
  <si>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</si>
  <si>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</si>
  <si>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</si>
  <si>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</si>
  <si>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</si>
  <si>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</si>
  <si>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</si>
  <si>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</si>
  <si>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</si>
  <si>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</si>
  <si>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</si>
  <si>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</si>
  <si>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</si>
  <si>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</si>
  <si>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</si>
  <si>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</si>
  <si>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</si>
  <si>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</si>
  <si>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</si>
  <si>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</si>
  <si>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</si>
  <si>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</si>
  <si>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</si>
  <si>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</si>
  <si>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</si>
  <si>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</si>
  <si>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</si>
  <si>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</si>
  <si>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</si>
  <si>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</si>
  <si>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</si>
  <si>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</si>
  <si>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</si>
  <si>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</si>
  <si>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</si>
  <si>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</si>
  <si>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</si>
  <si>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</si>
  <si>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</si>
  <si>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</si>
  <si>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</si>
  <si>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</si>
  <si>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</si>
  <si>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</si>
  <si>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</si>
  <si>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</si>
  <si>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</si>
  <si>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</si>
  <si>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</si>
  <si>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</si>
  <si>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</si>
  <si>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</si>
  <si>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</si>
  <si>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</si>
  <si>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</si>
  <si>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</si>
  <si>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</si>
  <si>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</si>
  <si>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</si>
  <si>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</si>
  <si>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</si>
  <si>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</si>
  <si>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</si>
  <si>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</si>
  <si>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</si>
  <si>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</si>
  <si>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</si>
  <si>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</si>
  <si>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</si>
  <si>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</si>
  <si>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</si>
  <si>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</si>
  <si>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</si>
  <si>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</si>
  <si>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</si>
  <si>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</si>
  <si>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</si>
  <si>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</si>
  <si>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</si>
  <si>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</si>
  <si>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</si>
  <si>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</si>
  <si>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</si>
  <si>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</si>
  <si>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</si>
  <si>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</si>
  <si>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</si>
  <si>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</si>
  <si>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</si>
  <si>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</si>
  <si>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</si>
  <si>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</si>
  <si>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</si>
  <si>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</si>
  <si>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</si>
  <si>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</si>
  <si>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</si>
  <si>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</si>
  <si>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</si>
  <si>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</si>
  <si>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</si>
  <si>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</si>
  <si>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</si>
  <si>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</si>
  <si>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</si>
  <si>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</si>
  <si>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</si>
  <si>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</si>
  <si>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</si>
  <si>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</si>
  <si>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</si>
  <si>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</si>
  <si>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</si>
  <si>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</si>
  <si>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</si>
  <si>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</si>
  <si>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</si>
  <si>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</si>
  <si>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</si>
  <si>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</si>
  <si>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</si>
  <si>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</si>
  <si>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</si>
  <si>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</si>
  <si>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</si>
  <si>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</si>
  <si>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</si>
  <si>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</si>
  <si>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</si>
  <si>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</si>
  <si>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</si>
  <si>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</si>
  <si>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</si>
  <si>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</si>
  <si>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</si>
  <si>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</si>
  <si>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</si>
  <si>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</si>
  <si>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</si>
  <si>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</si>
  <si>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</si>
  <si>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</si>
  <si>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</si>
  <si>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</si>
  <si>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</si>
  <si>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</si>
  <si>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</si>
  <si>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</si>
  <si>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</si>
  <si>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</si>
  <si>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</si>
  <si>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</si>
  <si>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</si>
  <si>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</si>
  <si>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</si>
  <si>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</si>
  <si>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</si>
  <si>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</si>
  <si>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</si>
  <si>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</si>
  <si>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</si>
  <si>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</si>
  <si>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</si>
  <si>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</si>
  <si>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</si>
  <si>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</si>
  <si>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</si>
  <si>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</si>
  <si>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</si>
  <si>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</si>
  <si>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</si>
  <si>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</si>
  <si>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</si>
  <si>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</si>
  <si>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</si>
  <si>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</si>
  <si>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</si>
  <si>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</si>
  <si>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</si>
  <si>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</si>
  <si>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</si>
  <si>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</si>
  <si>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</si>
  <si>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</si>
  <si>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</si>
  <si>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</si>
  <si>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</si>
  <si>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</si>
  <si>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</si>
  <si>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</si>
  <si>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</si>
  <si>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</si>
  <si>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</si>
  <si>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</si>
  <si>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</si>
  <si>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</si>
  <si>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</si>
  <si>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</si>
  <si>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</si>
  <si>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</si>
  <si>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</si>
  <si>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</si>
  <si>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</si>
  <si>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</si>
  <si>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</si>
  <si>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</si>
  <si>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</si>
  <si>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</si>
  <si>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</si>
  <si>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</si>
  <si>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</si>
  <si>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</si>
  <si>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</si>
  <si>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</si>
  <si>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</si>
  <si>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</si>
  <si>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</si>
  <si>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</si>
  <si>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</si>
  <si>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</si>
  <si>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</si>
  <si>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</si>
  <si>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</si>
  <si>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</si>
  <si>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</si>
  <si>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</si>
  <si>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</si>
  <si>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</si>
  <si>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</si>
  <si>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</si>
  <si>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</si>
  <si>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</si>
  <si>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</si>
  <si>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</si>
  <si>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</si>
  <si>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</si>
  <si>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</si>
  <si>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</si>
  <si>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</si>
  <si>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</si>
  <si>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</si>
  <si>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</si>
  <si>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</si>
  <si>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</si>
  <si>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</si>
  <si>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</si>
  <si>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</si>
  <si>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</si>
  <si>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</si>
  <si>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</si>
  <si>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</si>
  <si>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</si>
  <si>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</si>
  <si>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</si>
  <si>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</si>
  <si>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</si>
  <si>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</si>
  <si>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</si>
  <si>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</si>
  <si>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</si>
  <si>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</si>
  <si>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</si>
  <si>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</si>
  <si>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</si>
  <si>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</si>
  <si>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</si>
  <si>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</si>
  <si>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</si>
  <si>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</si>
  <si>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</si>
  <si>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</si>
  <si>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</si>
  <si>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</si>
  <si>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</si>
  <si>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</si>
  <si>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</si>
  <si>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</si>
  <si>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</si>
  <si>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</si>
  <si>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</si>
  <si>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</si>
  <si>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</si>
  <si>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</si>
  <si>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</si>
  <si>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</si>
  <si>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</si>
  <si>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</si>
  <si>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</si>
  <si>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</si>
  <si>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</si>
  <si>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</si>
  <si>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</si>
  <si>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</si>
  <si>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</si>
  <si>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</si>
  <si>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</si>
  <si>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</si>
  <si>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</si>
  <si>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</si>
  <si>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</si>
  <si>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</si>
  <si>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</si>
  <si>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</si>
  <si>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</si>
  <si>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</si>
  <si>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</si>
  <si>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</si>
  <si>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</si>
  <si>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</si>
  <si>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</si>
  <si>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</si>
  <si>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</si>
  <si>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</si>
  <si>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</si>
  <si>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</si>
  <si>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</si>
  <si>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</si>
  <si>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</si>
  <si>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</si>
  <si>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</si>
  <si>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</si>
  <si>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</si>
  <si>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</si>
  <si>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</si>
  <si>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</si>
  <si>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</si>
  <si>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</si>
  <si>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</si>
  <si>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</si>
  <si>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</si>
  <si>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</si>
  <si>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</si>
  <si>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</si>
  <si>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</si>
  <si>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</si>
  <si>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</si>
  <si>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</si>
  <si>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</si>
  <si>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</si>
  <si>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</si>
  <si>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</si>
  <si>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</si>
  <si>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</si>
  <si>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</si>
  <si>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</si>
  <si>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</si>
  <si>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</si>
  <si>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</si>
  <si>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</si>
  <si>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</si>
  <si>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</si>
  <si>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</si>
  <si>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</si>
  <si>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</si>
  <si>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</si>
  <si>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</si>
  <si>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</si>
  <si>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</si>
  <si>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</si>
  <si>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</si>
  <si>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</si>
  <si>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</si>
  <si>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</si>
  <si>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</si>
  <si>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</si>
  <si>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</si>
  <si>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</si>
  <si>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</si>
  <si>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</si>
  <si>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</si>
  <si>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</si>
  <si>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</si>
  <si>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</si>
  <si>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</si>
  <si>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</si>
  <si>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</si>
  <si>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</si>
  <si>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</si>
  <si>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</si>
  <si>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</si>
  <si>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</si>
  <si>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</si>
  <si>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</si>
  <si>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</si>
  <si>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</si>
  <si>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</si>
  <si>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</si>
  <si>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</si>
  <si>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</si>
  <si>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</si>
  <si>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</si>
  <si>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</si>
  <si>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</si>
  <si>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</si>
  <si>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</si>
  <si>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</si>
  <si>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</si>
  <si>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</si>
  <si>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</si>
  <si>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</si>
  <si>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</si>
  <si>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</si>
  <si>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</si>
  <si>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</si>
  <si>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</si>
  <si>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</si>
  <si>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</si>
  <si>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</si>
  <si>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</si>
  <si>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</si>
  <si>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</si>
  <si>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</si>
  <si>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</si>
  <si>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</si>
  <si>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</si>
  <si>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</si>
  <si>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</si>
  <si>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</si>
  <si>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</si>
  <si>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</si>
  <si>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</si>
  <si>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</si>
  <si>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</si>
  <si>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</si>
  <si>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</si>
  <si>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</si>
  <si>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</si>
  <si>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</si>
  <si>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</si>
  <si>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</si>
  <si>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</si>
  <si>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</si>
  <si>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</si>
  <si>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</si>
  <si>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</si>
  <si>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</si>
  <si>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</si>
  <si>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</si>
  <si>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</si>
  <si>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</si>
  <si>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</si>
  <si>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</si>
  <si>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</si>
  <si>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</si>
  <si>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</si>
  <si>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</si>
  <si>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</si>
  <si>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</si>
  <si>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</si>
  <si>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</si>
  <si>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</si>
  <si>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</si>
  <si>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</si>
  <si>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</si>
  <si>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</si>
  <si>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</si>
  <si>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</si>
  <si>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</si>
  <si>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</si>
  <si>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</si>
  <si>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</si>
  <si>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</si>
  <si>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</si>
  <si>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</si>
  <si>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</si>
  <si>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</si>
  <si>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</si>
  <si>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</si>
  <si>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</si>
  <si>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</si>
  <si>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</si>
  <si>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</si>
  <si>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</si>
  <si>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</si>
  <si>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</si>
  <si>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</si>
  <si>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</si>
  <si>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</si>
  <si>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</si>
  <si>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</si>
  <si>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</si>
  <si>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</si>
  <si>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</si>
  <si>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</si>
  <si>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</si>
  <si>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</si>
  <si>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</si>
  <si>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</si>
  <si>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</si>
  <si>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</si>
  <si>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</si>
  <si>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</si>
  <si>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</si>
  <si>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</si>
  <si>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</si>
  <si>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</si>
  <si>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</si>
  <si>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</si>
  <si>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</si>
  <si>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</si>
  <si>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</si>
  <si>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</si>
  <si>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</si>
  <si>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</si>
  <si>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</si>
  <si>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</si>
  <si>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</si>
  <si>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</si>
  <si>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</si>
  <si>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</si>
  <si>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</si>
  <si>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</si>
  <si>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</si>
  <si>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</si>
  <si>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</si>
  <si>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</si>
  <si>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</si>
  <si>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</si>
  <si>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</si>
  <si>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</si>
  <si>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</si>
  <si>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</si>
  <si>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</si>
  <si>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</si>
  <si>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</si>
  <si>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</si>
  <si>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</si>
  <si>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</si>
  <si>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</si>
  <si>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</si>
  <si>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</si>
  <si>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</si>
  <si>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</si>
  <si>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</si>
  <si>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</si>
  <si>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</si>
  <si>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</si>
  <si>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</si>
  <si>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</si>
  <si>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</si>
  <si>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</si>
  <si>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</si>
  <si>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</si>
  <si>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</si>
  <si>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</si>
  <si>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</si>
  <si>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</si>
  <si>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</si>
  <si>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</si>
  <si>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</si>
  <si>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</si>
  <si>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</si>
  <si>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</si>
  <si>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</si>
  <si>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</si>
  <si>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</si>
  <si>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</si>
  <si>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</si>
  <si>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</si>
  <si>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</si>
  <si>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</si>
  <si>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</si>
  <si>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</si>
  <si>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</si>
  <si>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</si>
  <si>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</si>
  <si>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</si>
  <si>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</si>
  <si>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</si>
  <si>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</si>
  <si>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</si>
  <si>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</si>
  <si>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</si>
  <si>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</si>
  <si>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</si>
  <si>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</si>
  <si>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</si>
  <si>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</si>
  <si>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</si>
  <si>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</si>
  <si>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</si>
  <si>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</si>
  <si>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</si>
  <si>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</si>
  <si>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</si>
  <si>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</si>
  <si>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</si>
  <si>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</si>
  <si>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</si>
  <si>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</si>
  <si>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</si>
  <si>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</si>
  <si>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</si>
  <si>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</si>
  <si>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</si>
  <si>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</si>
  <si>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</si>
  <si>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</si>
  <si>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</si>
  <si>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</si>
  <si>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</si>
  <si>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</si>
  <si>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</si>
  <si>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</si>
  <si>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</si>
  <si>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</si>
  <si>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</si>
  <si>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</si>
  <si>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</si>
  <si>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</si>
  <si>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</si>
  <si>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</si>
  <si>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</si>
  <si>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</si>
  <si>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</si>
  <si>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</si>
  <si>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</si>
  <si>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</si>
  <si>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</si>
  <si>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</si>
  <si>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</si>
  <si>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</si>
  <si>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</si>
  <si>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</si>
  <si>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</si>
  <si>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</si>
  <si>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</si>
  <si>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</si>
  <si>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</si>
  <si>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</si>
  <si>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</si>
  <si>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</si>
  <si>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</si>
  <si>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</si>
  <si>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</si>
  <si>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</si>
  <si>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</si>
  <si>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</si>
  <si>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</si>
  <si>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</si>
  <si>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</si>
  <si>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</si>
  <si>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</si>
  <si>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</si>
  <si>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</si>
  <si>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</si>
  <si>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</si>
  <si>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</si>
  <si>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</si>
  <si>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</si>
  <si>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</si>
  <si>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</si>
  <si>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</si>
  <si>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</si>
  <si>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</si>
  <si>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</si>
  <si>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</si>
  <si>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</si>
  <si>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</si>
  <si>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</si>
  <si>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</si>
  <si>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</si>
  <si>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</si>
  <si>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</si>
  <si>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</si>
  <si>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</si>
  <si>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</si>
  <si>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</si>
  <si>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</si>
  <si>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</si>
  <si>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</si>
  <si>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</si>
  <si>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</si>
  <si>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</si>
  <si>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</si>
  <si>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</si>
  <si>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</si>
  <si>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</si>
  <si>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</si>
  <si>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</si>
  <si>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</si>
  <si>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</si>
  <si>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</si>
  <si>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</si>
  <si>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</si>
  <si>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</si>
  <si>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</si>
  <si>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</si>
  <si>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</si>
  <si>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</si>
  <si>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</si>
  <si>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</si>
  <si>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</si>
  <si>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</si>
  <si>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</si>
  <si>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</si>
  <si>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</si>
  <si>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</si>
  <si>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</si>
  <si>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</si>
  <si>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</si>
  <si>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</si>
  <si>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</si>
  <si>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</si>
  <si>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</si>
  <si>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</si>
  <si>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</si>
  <si>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</si>
  <si>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</si>
  <si>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</si>
  <si>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</si>
  <si>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</si>
  <si>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</si>
  <si>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</si>
  <si>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</si>
  <si>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</si>
  <si>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</si>
  <si>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</si>
  <si>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</si>
  <si>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</si>
  <si>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</si>
  <si>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</si>
  <si>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</si>
  <si>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</si>
  <si>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</si>
  <si>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</si>
  <si>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</si>
  <si>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</si>
  <si>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</si>
  <si>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</si>
  <si>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</si>
  <si>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</si>
  <si>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</si>
  <si>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</si>
  <si>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</si>
  <si>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</si>
  <si>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</si>
  <si>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</si>
  <si>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</si>
  <si>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</si>
  <si>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</si>
  <si>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</si>
  <si>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</si>
  <si>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</si>
  <si>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</si>
  <si>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</si>
  <si>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</si>
  <si>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</si>
  <si>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</si>
  <si>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</si>
  <si>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</si>
  <si>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</si>
  <si>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</si>
  <si>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</si>
  <si>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</si>
  <si>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</si>
  <si>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</si>
  <si>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</si>
  <si>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</si>
  <si>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</si>
  <si>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</si>
  <si>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</si>
  <si>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</si>
  <si>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</si>
  <si>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</si>
  <si>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</si>
  <si>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</si>
  <si>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</si>
  <si>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</si>
  <si>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</si>
  <si>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</si>
  <si>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</si>
  <si>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</si>
  <si>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</si>
  <si>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</si>
  <si>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</si>
  <si>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</si>
  <si>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</si>
  <si>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</si>
  <si>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</si>
  <si>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</si>
  <si>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</si>
  <si>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</si>
  <si>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</si>
  <si>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</si>
  <si>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</si>
  <si>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</si>
  <si>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</si>
  <si>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</si>
  <si>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</si>
  <si>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</si>
  <si>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</si>
  <si>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</si>
  <si>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</si>
  <si>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</si>
  <si>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</si>
  <si>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</si>
  <si>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</si>
  <si>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</si>
  <si>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</si>
  <si>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</si>
  <si>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</si>
  <si>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</si>
  <si>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</si>
  <si>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</si>
  <si>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</si>
  <si>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</si>
  <si>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</si>
  <si>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</si>
  <si>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</si>
  <si>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</si>
  <si>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</si>
  <si>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</si>
  <si>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</si>
  <si>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</si>
  <si>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</si>
  <si>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</si>
  <si>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</si>
  <si>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</si>
  <si>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</si>
  <si>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</si>
  <si>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</si>
  <si>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</si>
  <si>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</si>
  <si>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</si>
  <si>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</si>
  <si>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</si>
  <si>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</si>
  <si>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</si>
  <si>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</si>
  <si>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</si>
  <si>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</si>
  <si>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</si>
  <si>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</si>
  <si>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</si>
  <si>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</si>
  <si>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</si>
  <si>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</si>
  <si>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</si>
  <si>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</si>
  <si>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</si>
  <si>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</si>
  <si>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</si>
  <si>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</si>
  <si>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</si>
  <si>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</si>
  <si>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</si>
  <si>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</si>
  <si>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</si>
  <si>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</si>
  <si>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</si>
  <si>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</si>
  <si>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</si>
  <si>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</si>
  <si>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</si>
  <si>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</si>
  <si>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</si>
  <si>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</si>
  <si>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</si>
  <si>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</si>
  <si>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</si>
  <si>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</si>
  <si>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</si>
  <si>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</si>
  <si>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</si>
  <si>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</si>
  <si>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</si>
  <si>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</si>
  <si>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</si>
  <si>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</si>
  <si>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</si>
  <si>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</si>
  <si>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</si>
  <si>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</si>
  <si>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</si>
  <si>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</si>
  <si>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</si>
  <si>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</si>
  <si>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</si>
  <si>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</si>
  <si>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</si>
  <si>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</si>
  <si>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</si>
  <si>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</si>
  <si>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</si>
  <si>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</si>
  <si>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</si>
  <si>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</si>
  <si>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</si>
  <si>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</si>
  <si>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</si>
  <si>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</si>
  <si>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</si>
  <si>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</si>
  <si>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</si>
  <si>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</si>
  <si>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</si>
  <si>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</si>
  <si>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</si>
  <si>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</si>
  <si>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</si>
  <si>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</si>
  <si>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</si>
  <si>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</si>
  <si>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</si>
  <si>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</si>
  <si>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</si>
  <si>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</si>
  <si>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</si>
  <si>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</si>
  <si>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</si>
  <si>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</si>
  <si>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</si>
  <si>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</si>
  <si>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</si>
  <si>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</si>
  <si>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</si>
  <si>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</si>
  <si>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</si>
  <si>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</si>
  <si>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</si>
  <si>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</si>
  <si>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</si>
  <si>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</si>
  <si>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</si>
  <si>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</si>
  <si>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</si>
  <si>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</si>
  <si>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</si>
  <si>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</si>
  <si>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</si>
  <si>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</si>
  <si>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</si>
  <si>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</si>
  <si>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</si>
  <si>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</si>
  <si>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</si>
  <si>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</si>
  <si>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</si>
  <si>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</si>
  <si>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</si>
  <si>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</si>
  <si>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</si>
  <si>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</si>
  <si>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</si>
  <si>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</si>
  <si>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</si>
  <si>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</si>
  <si>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</si>
  <si>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</si>
  <si>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</si>
  <si>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</si>
  <si>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</si>
  <si>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</si>
  <si>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</si>
  <si>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</si>
  <si>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</si>
  <si>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</si>
  <si>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</si>
  <si>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</si>
  <si>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</si>
  <si>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</si>
  <si>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</si>
  <si>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</si>
  <si>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</si>
  <si>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</si>
  <si>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</si>
  <si>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</si>
  <si>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</si>
  <si>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</si>
  <si>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</si>
  <si>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</si>
  <si>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</si>
  <si>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</si>
  <si>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</si>
  <si>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</si>
  <si>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</si>
  <si>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</si>
  <si>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</si>
  <si>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</si>
  <si>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</si>
  <si>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</si>
  <si>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</si>
  <si>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</si>
  <si>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</si>
  <si>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</si>
  <si>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</si>
  <si>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</si>
  <si>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</si>
  <si>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</si>
  <si>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</si>
  <si>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</si>
  <si>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</si>
  <si>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</si>
  <si>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</si>
  <si>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</si>
  <si>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</si>
  <si>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</si>
  <si>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</si>
  <si>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</si>
  <si>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</si>
  <si>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</si>
  <si>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</si>
  <si>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</si>
  <si>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</si>
  <si>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</si>
  <si>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</si>
  <si>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</si>
  <si>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</si>
  <si>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</si>
  <si>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</si>
  <si>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</si>
  <si>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</si>
  <si>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</si>
  <si>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</si>
  <si>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</si>
  <si>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</si>
  <si>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</si>
  <si>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</si>
  <si>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</si>
  <si>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</si>
  <si>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</si>
  <si>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</si>
  <si>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</si>
  <si>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</si>
  <si>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</si>
  <si>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</si>
  <si>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</si>
  <si>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</si>
  <si>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</si>
  <si>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</si>
  <si>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</si>
  <si>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</si>
  <si>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</si>
  <si>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</si>
  <si>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</si>
  <si>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</si>
  <si>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</si>
  <si>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</si>
  <si>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</si>
  <si>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</si>
  <si>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</si>
  <si>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</si>
  <si>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</si>
  <si>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</si>
  <si>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</si>
  <si>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</si>
  <si>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</si>
  <si>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</si>
  <si>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</si>
  <si>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</si>
  <si>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</si>
  <si>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</si>
  <si>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</si>
  <si>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</si>
  <si>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</si>
  <si>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</si>
  <si>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</si>
  <si>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</si>
  <si>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</si>
  <si>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</si>
  <si>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</si>
  <si>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</si>
  <si>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</si>
  <si>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</si>
  <si>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</si>
  <si>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</si>
  <si>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</si>
  <si>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</si>
  <si>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</si>
  <si>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</si>
  <si>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</si>
  <si>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</si>
  <si>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</si>
  <si>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</si>
  <si>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</si>
  <si>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</si>
  <si>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</si>
  <si>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</si>
  <si>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</si>
  <si>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</si>
  <si>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</si>
  <si>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</si>
  <si>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</si>
  <si>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</si>
  <si>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</si>
  <si>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</si>
  <si>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</si>
  <si>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</si>
  <si>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</si>
  <si>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</si>
  <si>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</si>
  <si>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</si>
  <si>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</si>
  <si>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</si>
  <si>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</si>
  <si>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</si>
  <si>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</si>
  <si>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</si>
  <si>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</si>
  <si>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</si>
  <si>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</si>
  <si>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</si>
  <si>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</si>
  <si>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</si>
  <si>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</si>
  <si>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</si>
  <si>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</si>
  <si>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</si>
  <si>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</si>
  <si>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</si>
  <si>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</si>
  <si>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</si>
  <si>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</si>
  <si>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</si>
  <si>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</si>
  <si>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</si>
  <si>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</si>
  <si>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</si>
  <si>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</si>
  <si>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</si>
  <si>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</si>
  <si>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</si>
  <si>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</si>
  <si>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</si>
  <si>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</si>
  <si>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</si>
  <si>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</si>
  <si>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</si>
  <si>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</si>
  <si>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</si>
  <si>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</si>
  <si>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</si>
  <si>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</si>
  <si>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</si>
  <si>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</si>
  <si>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</si>
  <si>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</si>
  <si>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</si>
  <si>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</si>
  <si>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</si>
  <si>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</si>
  <si>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</si>
  <si>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</si>
  <si>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</si>
  <si>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</si>
  <si>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</si>
  <si>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</si>
  <si>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</si>
  <si>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</si>
  <si>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</si>
  <si>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</si>
  <si>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</si>
  <si>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</si>
  <si>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</si>
  <si>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</si>
  <si>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</si>
  <si>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</si>
  <si>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</si>
  <si>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</si>
  <si>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</si>
  <si>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</si>
  <si>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</si>
  <si>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</si>
  <si>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</si>
  <si>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</si>
  <si>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</si>
  <si>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</si>
  <si>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</si>
  <si>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</si>
  <si>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</si>
  <si>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</si>
  <si>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</si>
  <si>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</si>
  <si>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</si>
  <si>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</si>
  <si>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</si>
  <si>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</si>
  <si>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</si>
  <si>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</si>
  <si>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</si>
  <si>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</si>
  <si>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</si>
  <si>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</si>
  <si>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</si>
  <si>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</si>
  <si>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</si>
  <si>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</si>
  <si>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</si>
  <si>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</si>
  <si>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</si>
  <si>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</si>
  <si>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</si>
  <si>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</si>
  <si>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</si>
  <si>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</si>
  <si>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</si>
  <si>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</si>
  <si>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</si>
  <si>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</si>
  <si>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</si>
  <si>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</si>
  <si>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</si>
  <si>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</si>
  <si>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</si>
  <si>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</si>
  <si>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</si>
  <si>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</si>
  <si>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</si>
  <si>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</si>
  <si>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</si>
  <si>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</si>
  <si>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</si>
  <si>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</si>
  <si>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</si>
  <si>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</si>
  <si>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</si>
  <si>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</si>
  <si>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</si>
  <si>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</si>
  <si>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</si>
  <si>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</si>
  <si>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</si>
  <si>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</si>
  <si>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</si>
  <si>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</si>
  <si>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</si>
  <si>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</si>
  <si>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</si>
  <si>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</si>
  <si>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</si>
  <si>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</si>
  <si>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</si>
  <si>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</si>
  <si>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</si>
  <si>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</si>
  <si>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</si>
  <si>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</si>
  <si>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</si>
  <si>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</si>
  <si>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</si>
  <si>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</si>
  <si>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</si>
  <si>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</si>
  <si>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</si>
  <si>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</si>
  <si>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</si>
  <si>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</si>
  <si>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</si>
  <si>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</si>
  <si>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</si>
  <si>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</si>
  <si>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</si>
  <si>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</si>
  <si>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</si>
  <si>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</si>
  <si>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</si>
  <si>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</si>
  <si>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</si>
  <si>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</si>
  <si>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</si>
  <si>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</si>
  <si>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</si>
  <si>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</si>
  <si>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</si>
  <si>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</si>
  <si>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</si>
  <si>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</si>
  <si>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</si>
  <si>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</si>
  <si>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</si>
  <si>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</si>
  <si>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</si>
  <si>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</si>
  <si>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</si>
  <si>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</si>
  <si>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</si>
  <si>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</si>
  <si>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</si>
  <si>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</si>
  <si>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</si>
  <si>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</si>
  <si>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</si>
  <si>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</si>
  <si>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</si>
  <si>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</si>
  <si>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</si>
  <si>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</si>
  <si>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</si>
  <si>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</si>
  <si>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</si>
  <si>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</si>
  <si>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</si>
  <si>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</si>
  <si>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</si>
  <si>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</si>
  <si>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</si>
  <si>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</si>
  <si>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</si>
  <si>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</si>
  <si>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</si>
  <si>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</si>
  <si>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</si>
  <si>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</si>
  <si>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</si>
  <si>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</si>
  <si>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</si>
  <si>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</si>
  <si>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</si>
  <si>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</si>
  <si>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</si>
  <si>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</si>
  <si>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</si>
  <si>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</si>
  <si>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</si>
  <si>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</si>
  <si>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</si>
  <si>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</si>
  <si>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</si>
  <si>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</si>
  <si>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</si>
  <si>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</si>
  <si>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</si>
  <si>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</si>
  <si>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</si>
  <si>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</si>
  <si>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</si>
  <si>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</si>
  <si>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</si>
  <si>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</si>
  <si>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</si>
  <si>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</si>
  <si>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</si>
  <si>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</si>
  <si>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</si>
  <si>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</si>
  <si>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</si>
  <si>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</si>
  <si>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</si>
  <si>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</si>
  <si>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</si>
  <si>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</si>
  <si>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</si>
  <si>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</si>
  <si>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</si>
  <si>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</si>
  <si>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</si>
  <si>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</si>
  <si>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</si>
  <si>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</si>
  <si>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</si>
  <si>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</si>
  <si>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</si>
  <si>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</si>
  <si>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</si>
  <si>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</si>
  <si>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</si>
  <si>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</si>
  <si>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</si>
  <si>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</si>
  <si>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</si>
  <si>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</si>
  <si>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</si>
  <si>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</si>
  <si>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</si>
  <si>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</si>
  <si>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</si>
  <si>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</si>
  <si>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</si>
  <si>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</si>
  <si>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</si>
  <si>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</si>
  <si>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</si>
  <si>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</si>
  <si>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</si>
  <si>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</si>
  <si>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</si>
  <si>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</si>
  <si>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</si>
  <si>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</si>
  <si>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</si>
  <si>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</si>
  <si>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</si>
  <si>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</si>
  <si>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</si>
  <si>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</si>
  <si>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</si>
  <si>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</si>
  <si>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</si>
  <si>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</si>
  <si>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</si>
  <si>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</si>
  <si>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</si>
  <si>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</si>
  <si>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</si>
  <si>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</si>
  <si>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</si>
  <si>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</si>
  <si>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</si>
  <si>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</si>
  <si>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</si>
  <si>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</si>
  <si>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</si>
  <si>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</si>
  <si>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</si>
  <si>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</si>
  <si>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</si>
  <si>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</si>
  <si>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</si>
  <si>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</si>
  <si>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</si>
  <si>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</si>
  <si>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</si>
  <si>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</si>
  <si>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</si>
  <si>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</si>
  <si>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</si>
  <si>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</si>
  <si>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</si>
  <si>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</si>
  <si>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</si>
  <si>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</si>
  <si>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</si>
  <si>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</si>
  <si>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</si>
  <si>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</si>
  <si>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</si>
  <si>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</si>
  <si>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</si>
  <si>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</si>
  <si>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</si>
  <si>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</si>
  <si>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</si>
  <si>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</si>
  <si>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</si>
  <si>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</si>
  <si>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</si>
  <si>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</si>
  <si>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</si>
  <si>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</si>
  <si>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</si>
  <si>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</si>
  <si>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</si>
  <si>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</si>
  <si>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</si>
  <si>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</si>
  <si>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</si>
  <si>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</si>
  <si>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</si>
  <si>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</si>
  <si>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</si>
  <si>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</si>
  <si>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</si>
  <si>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</si>
  <si>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</si>
  <si>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</si>
  <si>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</si>
  <si>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</si>
  <si>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</si>
  <si>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</si>
  <si>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</si>
  <si>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</si>
  <si>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</si>
  <si>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</si>
  <si>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</si>
  <si>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</si>
  <si>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</si>
  <si>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</si>
  <si>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</si>
  <si>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</si>
  <si>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</si>
  <si>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</si>
  <si>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</si>
  <si>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</si>
  <si>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</si>
  <si>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</si>
  <si>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</si>
  <si>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</si>
  <si>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</si>
  <si>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</si>
  <si>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</si>
  <si>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</si>
  <si>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</si>
  <si>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</si>
  <si>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</si>
  <si>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</si>
  <si>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</si>
  <si>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</si>
  <si>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</si>
  <si>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</si>
  <si>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</si>
  <si>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</si>
  <si>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</si>
  <si>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</si>
  <si>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</si>
  <si>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</si>
  <si>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</si>
  <si>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</si>
  <si>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</si>
  <si>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</si>
  <si>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</si>
  <si>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</si>
  <si>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</si>
  <si>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</si>
  <si>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</si>
  <si>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</si>
  <si>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</si>
  <si>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</si>
  <si>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</si>
  <si>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</si>
  <si>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</si>
  <si>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</si>
  <si>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</si>
  <si>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</si>
  <si>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</si>
  <si>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</si>
  <si>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</si>
  <si>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</si>
  <si>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</si>
  <si>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</si>
  <si>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</si>
  <si>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</si>
  <si>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</si>
  <si>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</si>
  <si>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</si>
  <si>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</si>
  <si>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</si>
  <si>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</si>
  <si>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</si>
  <si>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</si>
  <si>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</si>
  <si>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</si>
  <si>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</si>
  <si>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</si>
  <si>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</si>
  <si>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</si>
  <si>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</si>
  <si>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</si>
  <si>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</si>
  <si>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</si>
  <si>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</si>
  <si>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</si>
  <si>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</si>
  <si>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</si>
  <si>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</si>
  <si>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</si>
  <si>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</si>
  <si>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</si>
  <si>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</si>
  <si>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</si>
  <si>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</si>
  <si>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</si>
  <si>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</si>
  <si>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</si>
  <si>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</si>
  <si>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</si>
  <si>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</si>
  <si>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</si>
  <si>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</si>
  <si>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</si>
  <si>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</si>
  <si>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</si>
  <si>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</si>
  <si>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</si>
  <si>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</si>
  <si>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</si>
  <si>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</si>
  <si>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</si>
  <si>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</si>
  <si>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</si>
  <si>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</si>
  <si>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</si>
  <si>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</si>
  <si>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</si>
  <si>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</si>
  <si>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</si>
  <si>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</si>
  <si>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</si>
  <si>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</si>
  <si>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</si>
  <si>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</si>
  <si>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</si>
  <si>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</si>
  <si>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</si>
  <si>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</si>
  <si>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</si>
  <si>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</si>
  <si>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</si>
  <si>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</si>
  <si>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</si>
  <si>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</si>
  <si>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</si>
  <si>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</si>
  <si>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</si>
  <si>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</si>
  <si>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</si>
  <si>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</si>
  <si>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</si>
  <si>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</si>
  <si>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</si>
  <si>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</si>
  <si>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</si>
  <si>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</si>
  <si>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</si>
  <si>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</si>
  <si>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</si>
  <si>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</si>
  <si>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</si>
  <si>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</si>
  <si>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</si>
  <si>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</si>
  <si>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</si>
  <si>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</si>
  <si>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</si>
  <si>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</si>
  <si>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</si>
  <si>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</si>
  <si>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</si>
  <si>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</si>
  <si>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</si>
  <si>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</si>
  <si>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</si>
  <si>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</si>
  <si>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</si>
  <si>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</si>
  <si>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</si>
  <si>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</si>
  <si>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</si>
  <si>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</si>
  <si>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</si>
  <si>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</si>
  <si>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</si>
  <si>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</si>
  <si>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</si>
  <si>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</si>
  <si>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</si>
  <si>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</si>
  <si>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</si>
  <si>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</si>
  <si>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</si>
  <si>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</si>
  <si>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</si>
  <si>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</si>
  <si>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</si>
  <si>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</si>
  <si>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</si>
  <si>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</si>
  <si>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</si>
  <si>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</si>
  <si>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</si>
  <si>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</si>
  <si>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</si>
  <si>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</si>
  <si>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</si>
  <si>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</si>
  <si>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</si>
  <si>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</si>
  <si>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</si>
  <si>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</si>
  <si>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</si>
  <si>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</si>
  <si>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</si>
  <si>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</si>
  <si>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</si>
  <si>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</si>
  <si>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</si>
  <si>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</si>
  <si>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</si>
  <si>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</si>
  <si>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</si>
  <si>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</si>
  <si>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</si>
  <si>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</si>
  <si>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</si>
  <si>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</si>
  <si>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</si>
  <si>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</si>
  <si>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</si>
  <si>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</si>
  <si>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</si>
  <si>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</si>
  <si>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</si>
  <si>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</si>
  <si>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</si>
  <si>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</si>
  <si>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</si>
  <si>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</si>
  <si>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</si>
  <si>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</si>
  <si>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</si>
  <si>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</si>
  <si>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</si>
  <si>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</si>
  <si>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</si>
  <si>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</si>
  <si>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</si>
  <si>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</si>
  <si>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</si>
  <si>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</si>
  <si>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</si>
  <si>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</si>
  <si>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</si>
  <si>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</si>
  <si>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</si>
  <si>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</si>
  <si>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</si>
  <si>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</si>
  <si>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</si>
  <si>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</si>
  <si>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</si>
  <si>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</si>
  <si>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</si>
  <si>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</si>
  <si>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</si>
  <si>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</si>
  <si>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</si>
  <si>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</si>
  <si>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</si>
  <si>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</si>
  <si>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</si>
  <si>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</si>
  <si>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</si>
  <si>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</si>
  <si>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</si>
  <si>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</si>
  <si>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</si>
  <si>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</si>
  <si>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</si>
  <si>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</si>
  <si>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</si>
  <si>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</si>
  <si>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</si>
  <si>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</si>
  <si>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</si>
  <si>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</si>
  <si>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</si>
  <si>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</si>
  <si>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</si>
  <si>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</si>
  <si>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</si>
  <si>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</si>
  <si>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</si>
  <si>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</si>
  <si>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</si>
  <si>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</si>
  <si>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</si>
  <si>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</si>
  <si>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</si>
  <si>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</si>
  <si>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</si>
  <si>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</si>
  <si>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</si>
  <si>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</si>
  <si>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</si>
  <si>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</si>
  <si>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</si>
  <si>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</si>
  <si>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</si>
  <si>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</si>
  <si>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</si>
  <si>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</si>
  <si>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</si>
  <si>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</si>
  <si>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</si>
  <si>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</si>
  <si>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</si>
  <si>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</si>
  <si>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</si>
  <si>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</si>
  <si>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</si>
  <si>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</si>
  <si>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</si>
  <si>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</si>
  <si>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</si>
  <si>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</si>
  <si>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</si>
  <si>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</si>
  <si>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</si>
  <si>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</si>
  <si>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</si>
  <si>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</si>
  <si>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</si>
  <si>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</si>
  <si>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</si>
  <si>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</si>
  <si>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</si>
  <si>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</si>
  <si>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</si>
  <si>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</si>
  <si>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</si>
  <si>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</si>
  <si>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</si>
  <si>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</si>
  <si>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</si>
  <si>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</si>
  <si>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</si>
  <si>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</si>
  <si>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</si>
  <si>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</si>
  <si>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</si>
  <si>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</si>
  <si>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</si>
  <si>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</si>
  <si>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</si>
  <si>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</si>
  <si>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</si>
  <si>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</si>
  <si>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</si>
  <si>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</si>
  <si>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</si>
  <si>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</si>
  <si>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</si>
  <si>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</si>
  <si>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</si>
  <si>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</si>
  <si>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</si>
  <si>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</si>
  <si>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</si>
  <si>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</si>
  <si>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</si>
  <si>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</si>
  <si>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</si>
  <si>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</si>
  <si>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</si>
  <si>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</si>
  <si>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</si>
  <si>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</si>
  <si>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</si>
  <si>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</si>
  <si>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</si>
  <si>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</si>
  <si>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</si>
  <si>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</si>
  <si>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</si>
  <si>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</si>
  <si>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</si>
  <si>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</si>
  <si>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</si>
  <si>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</si>
  <si>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</si>
  <si>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</si>
  <si>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</si>
  <si>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</si>
  <si>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</si>
  <si>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</si>
  <si>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</si>
  <si>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</si>
  <si>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</si>
  <si>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</si>
  <si>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</si>
  <si>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</si>
  <si>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</si>
  <si>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</si>
  <si>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</si>
  <si>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</si>
  <si>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</si>
  <si>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</si>
  <si>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</si>
  <si>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</si>
  <si>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</si>
  <si>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</si>
  <si>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</si>
  <si>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</si>
  <si>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</si>
  <si>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</si>
  <si>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</si>
  <si>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</si>
  <si>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</si>
  <si>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</si>
  <si>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</si>
  <si>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</si>
  <si>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</si>
  <si>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</si>
  <si>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</si>
  <si>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</si>
  <si>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</si>
  <si>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</si>
  <si>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</si>
  <si>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</si>
  <si>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</si>
  <si>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</si>
  <si>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</si>
  <si>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</si>
  <si>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</si>
  <si>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</si>
  <si>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</si>
  <si>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</si>
  <si>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</si>
  <si>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</si>
  <si>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</si>
  <si>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</si>
  <si>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</si>
  <si>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</si>
  <si>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</si>
  <si>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</si>
  <si>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</si>
  <si>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</si>
  <si>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</si>
  <si>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</si>
  <si>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</si>
  <si>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</si>
  <si>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</si>
  <si>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</si>
  <si>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</si>
  <si>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</si>
  <si>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</si>
  <si>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</si>
  <si>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</si>
  <si>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</si>
  <si>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</si>
  <si>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</si>
  <si>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</si>
  <si>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</si>
  <si>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</si>
  <si>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</si>
  <si>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</si>
  <si>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</si>
  <si>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</si>
  <si>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</si>
  <si>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</si>
  <si>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</si>
  <si>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</si>
  <si>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</si>
  <si>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</si>
  <si>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</si>
  <si>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</si>
  <si>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</si>
  <si>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</si>
  <si>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</si>
  <si>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</si>
  <si>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</si>
  <si>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</si>
  <si>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</si>
  <si>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</si>
  <si>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</si>
  <si>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</si>
  <si>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</si>
  <si>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</si>
  <si>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</si>
  <si>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</si>
  <si>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</si>
  <si>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</si>
  <si>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</si>
  <si>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</si>
  <si>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</si>
  <si>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</si>
  <si>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</si>
  <si>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</si>
  <si>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</si>
  <si>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</si>
  <si>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</si>
  <si>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</si>
  <si>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</si>
  <si>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</si>
  <si>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</si>
  <si>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</si>
  <si>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</si>
  <si>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</si>
  <si>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</si>
  <si>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</si>
  <si>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</si>
  <si>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</si>
  <si>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</si>
  <si>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</si>
  <si>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</si>
  <si>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</si>
  <si>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</si>
  <si>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</si>
  <si>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</si>
  <si>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</si>
  <si>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</si>
  <si>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</si>
  <si>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</si>
  <si>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</si>
  <si>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</si>
  <si>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</si>
  <si>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</si>
  <si>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</si>
  <si>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</si>
  <si>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</si>
  <si>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</si>
  <si>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</si>
  <si>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</si>
  <si>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</si>
  <si>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</si>
  <si>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</si>
  <si>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</si>
  <si>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</si>
  <si>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</si>
  <si>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</si>
  <si>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</si>
  <si>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</si>
  <si>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</si>
  <si>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</si>
  <si>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</si>
  <si>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</si>
  <si>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</si>
  <si>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</si>
  <si>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</si>
  <si>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</si>
  <si>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</si>
  <si>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</si>
  <si>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</si>
  <si>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</si>
  <si>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</si>
  <si>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</si>
  <si>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</si>
  <si>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</si>
  <si>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</si>
  <si>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</si>
  <si>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</si>
  <si>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</si>
  <si>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</si>
  <si>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</si>
  <si>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</si>
  <si>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</si>
  <si>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</si>
  <si>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</si>
  <si>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</si>
  <si>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</si>
  <si>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</si>
  <si>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</si>
  <si>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</si>
  <si>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</si>
  <si>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</si>
  <si>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</si>
  <si>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</si>
  <si>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</si>
  <si>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</si>
  <si>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</si>
  <si>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</si>
  <si>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</si>
  <si>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</si>
  <si>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</si>
  <si>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</si>
  <si>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</si>
  <si>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</si>
  <si>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</si>
  <si>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</si>
  <si>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</si>
  <si>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</si>
  <si>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</si>
  <si>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</si>
  <si>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</si>
  <si>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</si>
  <si>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</si>
  <si>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</si>
  <si>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</si>
  <si>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</si>
  <si>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</si>
  <si>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</si>
  <si>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</si>
  <si>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</si>
  <si>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</si>
  <si>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</si>
  <si>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</si>
  <si>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</si>
  <si>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</si>
  <si>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</si>
  <si>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</si>
  <si>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</si>
  <si>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</si>
  <si>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</si>
  <si>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</si>
  <si>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</si>
  <si>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</si>
  <si>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</si>
  <si>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</si>
  <si>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</si>
  <si>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</si>
  <si>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</si>
  <si>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</si>
  <si>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</si>
  <si>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</si>
  <si>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</si>
  <si>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</si>
  <si>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</si>
  <si>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</si>
  <si>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</si>
  <si>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</si>
  <si>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</si>
  <si>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</si>
  <si>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</si>
  <si>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</si>
  <si>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</si>
  <si>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</si>
  <si>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</si>
  <si>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</si>
  <si>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</si>
  <si>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</si>
  <si>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</si>
  <si>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</si>
  <si>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</si>
  <si>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</si>
  <si>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</si>
  <si>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</si>
  <si>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</si>
  <si>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</si>
  <si>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</si>
  <si>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</si>
  <si>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</si>
  <si>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</si>
  <si>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</si>
  <si>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</si>
  <si>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</si>
  <si>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</si>
  <si>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</si>
  <si>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</si>
  <si>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</si>
  <si>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</si>
  <si>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</si>
  <si>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</si>
  <si>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</si>
  <si>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</si>
  <si>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</si>
  <si>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</si>
  <si>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</si>
  <si>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</si>
  <si>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</si>
  <si>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</si>
  <si>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</si>
  <si>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</si>
  <si>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</si>
  <si>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</si>
  <si>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</si>
  <si>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</si>
  <si>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</si>
  <si>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</si>
  <si>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</si>
  <si>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</si>
  <si>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</si>
  <si>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</si>
  <si>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</si>
  <si>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</si>
  <si>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</si>
  <si>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</si>
  <si>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</si>
  <si>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</si>
  <si>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</si>
  <si>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</si>
  <si>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</si>
  <si>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</si>
  <si>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</si>
  <si>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</si>
  <si>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</si>
  <si>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</si>
  <si>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</si>
  <si>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</si>
  <si>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</si>
  <si>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</si>
  <si>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</si>
  <si>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</si>
  <si>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</si>
  <si>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</si>
  <si>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</si>
  <si>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</si>
  <si>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</si>
  <si>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</si>
  <si>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</si>
  <si>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</si>
  <si>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</si>
  <si>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</si>
  <si>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</si>
  <si>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</si>
  <si>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</si>
  <si>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</si>
  <si>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</si>
  <si>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</si>
  <si>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</si>
  <si>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</si>
  <si>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</si>
  <si>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</si>
  <si>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</si>
  <si>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</si>
  <si>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</si>
  <si>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</si>
  <si>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</si>
  <si>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</si>
  <si>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</si>
  <si>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</si>
  <si>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</si>
  <si>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</si>
  <si>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</si>
  <si>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</si>
  <si>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</si>
  <si>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</si>
  <si>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</si>
  <si>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</si>
  <si>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</si>
  <si>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</si>
  <si>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</si>
  <si>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</si>
  <si>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</si>
  <si>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</si>
  <si>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</si>
  <si>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</si>
  <si>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</si>
  <si>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</si>
  <si>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</si>
  <si>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</si>
  <si>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</si>
  <si>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</si>
  <si>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</si>
  <si>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</si>
  <si>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</si>
  <si>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</si>
  <si>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</si>
  <si>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</si>
  <si>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</si>
  <si>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</si>
  <si>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</si>
  <si>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</si>
  <si>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</si>
  <si>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</si>
  <si>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</si>
  <si>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</si>
  <si>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</si>
  <si>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</si>
  <si>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</si>
  <si>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</si>
  <si>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</si>
  <si>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</si>
  <si>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</si>
  <si>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</si>
  <si>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</si>
  <si>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</si>
  <si>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</si>
  <si>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</si>
  <si>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</si>
  <si>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</si>
  <si>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</si>
  <si>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</si>
  <si>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</si>
  <si>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</si>
  <si>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</si>
  <si>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</si>
  <si>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</si>
  <si>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</si>
  <si>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</si>
  <si>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</si>
  <si>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</si>
  <si>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</si>
  <si>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</si>
  <si>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</si>
  <si>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</si>
  <si>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</si>
  <si>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</si>
  <si>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</si>
  <si>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</si>
  <si>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</si>
  <si>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</si>
  <si>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</si>
  <si>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</si>
  <si>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</si>
  <si>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</si>
  <si>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</si>
  <si>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</si>
  <si>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</si>
  <si>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</si>
  <si>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</si>
  <si>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</si>
  <si>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</si>
  <si>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</si>
  <si>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</si>
  <si>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</si>
  <si>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</si>
  <si>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</si>
  <si>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</si>
  <si>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</si>
  <si>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</si>
  <si>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</si>
  <si>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</si>
  <si>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</si>
  <si>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</si>
  <si>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</si>
  <si>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</si>
  <si>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</si>
  <si>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</si>
  <si>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</si>
  <si>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</si>
  <si>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</si>
  <si>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</si>
  <si>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</si>
  <si>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</si>
  <si>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</si>
  <si>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</si>
  <si>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</si>
  <si>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</si>
  <si>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</si>
  <si>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</si>
  <si>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</si>
  <si>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</si>
  <si>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</si>
  <si>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</si>
  <si>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</si>
  <si>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</si>
  <si>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</si>
  <si>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</si>
  <si>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</si>
  <si>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</si>
  <si>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</si>
  <si>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</si>
  <si>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</si>
  <si>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</si>
  <si>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</si>
  <si>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</si>
  <si>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</si>
  <si>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</si>
  <si>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</si>
  <si>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</si>
  <si>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</si>
  <si>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</si>
  <si>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</si>
  <si>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</si>
  <si>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</si>
  <si>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</si>
  <si>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</si>
  <si>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</si>
  <si>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</si>
  <si>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</si>
  <si>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</si>
  <si>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</si>
  <si>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</si>
  <si>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</si>
  <si>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</si>
  <si>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</si>
  <si>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</si>
  <si>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</si>
  <si>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</si>
  <si>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</si>
  <si>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</si>
  <si>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</si>
  <si>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</si>
  <si>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</si>
  <si>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</si>
  <si>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</si>
  <si>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</si>
  <si>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</si>
  <si>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</si>
  <si>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</si>
  <si>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</si>
  <si>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</si>
  <si>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</si>
  <si>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</si>
  <si>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</si>
  <si>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</si>
  <si>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</si>
  <si>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</si>
  <si>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</si>
  <si>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</si>
  <si>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</si>
  <si>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</si>
  <si>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</si>
  <si>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</si>
  <si>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</si>
  <si>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</si>
  <si>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</si>
  <si>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</si>
  <si>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</si>
  <si>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</si>
  <si>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</si>
  <si>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</si>
  <si>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</si>
  <si>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</si>
  <si>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</si>
  <si>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</si>
  <si>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</si>
  <si>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</si>
  <si>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</si>
  <si>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</si>
  <si>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</si>
  <si>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</si>
  <si>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</si>
  <si>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</si>
  <si>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</si>
  <si>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</si>
  <si>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</si>
  <si>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</si>
  <si>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</si>
  <si>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</si>
  <si>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</si>
  <si>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</si>
  <si>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</si>
  <si>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</si>
  <si>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</si>
  <si>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</si>
  <si>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</si>
  <si>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</si>
  <si>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</si>
  <si>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</si>
  <si>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</si>
  <si>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</si>
  <si>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</si>
  <si>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</si>
  <si>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</si>
  <si>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</si>
  <si>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</si>
  <si>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</si>
  <si>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</si>
  <si>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</si>
  <si>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</si>
  <si>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</si>
  <si>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</si>
  <si>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</si>
  <si>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</si>
  <si>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</si>
  <si>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</si>
  <si>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</si>
  <si>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</si>
  <si>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</si>
  <si>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</si>
  <si>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</si>
  <si>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</si>
  <si>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</si>
  <si>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</si>
  <si>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</si>
  <si>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</si>
  <si>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</si>
  <si>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</si>
  <si>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</si>
  <si>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</si>
  <si>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</si>
  <si>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</si>
  <si>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</si>
  <si>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</si>
  <si>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</si>
  <si>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</si>
  <si>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</si>
  <si>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</si>
  <si>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</si>
  <si>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</si>
  <si>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</si>
  <si>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</si>
  <si>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</si>
  <si>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</si>
  <si>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</si>
  <si>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</si>
  <si>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</si>
  <si>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</si>
  <si>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</si>
  <si>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</si>
  <si>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</si>
  <si>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</si>
  <si>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</si>
  <si>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</si>
  <si>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</si>
  <si>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</si>
  <si>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</si>
  <si>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</si>
  <si>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</si>
  <si>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</si>
  <si>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</si>
  <si>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</si>
  <si>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</si>
  <si>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</si>
  <si>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</si>
  <si>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</si>
  <si>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</si>
  <si>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</si>
  <si>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</si>
  <si>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</si>
  <si>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</si>
  <si>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</si>
  <si>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</si>
  <si>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</si>
  <si>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</si>
  <si>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</si>
  <si>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</si>
  <si>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</si>
  <si>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</si>
  <si>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</si>
  <si>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</si>
  <si>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</si>
  <si>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</si>
  <si>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</si>
  <si>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</si>
  <si>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</si>
  <si>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</si>
  <si>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</si>
  <si>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</si>
  <si>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</si>
  <si>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</si>
  <si>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</si>
  <si>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</si>
  <si>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</si>
  <si>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</si>
  <si>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</si>
  <si>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</si>
  <si>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</si>
  <si>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</si>
  <si>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</si>
  <si>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</si>
  <si>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</si>
  <si>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</si>
  <si>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</si>
  <si>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</si>
  <si>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</si>
  <si>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</si>
  <si>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</si>
  <si>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</si>
  <si>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</si>
  <si>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</si>
  <si>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</si>
  <si>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</si>
  <si>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</si>
  <si>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</si>
  <si>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</si>
  <si>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</si>
  <si>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</si>
  <si>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</si>
  <si>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</si>
  <si>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</si>
  <si>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</si>
  <si>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</si>
  <si>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</si>
  <si>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</si>
  <si>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</si>
  <si>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</si>
  <si>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</si>
  <si>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</si>
  <si>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</si>
  <si>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</si>
  <si>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</si>
  <si>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</si>
  <si>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</si>
  <si>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</si>
  <si>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</si>
  <si>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</si>
  <si>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</si>
  <si>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</si>
  <si>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</si>
  <si>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</si>
  <si>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</si>
  <si>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</si>
  <si>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</si>
  <si>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</si>
  <si>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</si>
  <si>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</si>
  <si>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</si>
  <si>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</si>
  <si>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</si>
  <si>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</si>
  <si>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</si>
  <si>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</si>
  <si>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</si>
  <si>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</si>
  <si>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</si>
  <si>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</si>
  <si>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</si>
  <si>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</si>
  <si>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</si>
  <si>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</si>
  <si>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</si>
  <si>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</si>
  <si>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</si>
  <si>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</si>
  <si>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</si>
  <si>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</si>
  <si>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</si>
  <si>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</si>
  <si>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</si>
  <si>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</si>
  <si>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</si>
  <si>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</si>
  <si>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</si>
  <si>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</si>
  <si>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</si>
  <si>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</si>
  <si>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</si>
  <si>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</si>
  <si>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</si>
  <si>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</si>
  <si>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</si>
  <si>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</si>
  <si>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</si>
  <si>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</si>
  <si>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</si>
  <si>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</si>
  <si>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</si>
  <si>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</si>
  <si>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</si>
  <si>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</si>
  <si>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</si>
  <si>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</si>
  <si>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</si>
  <si>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</si>
  <si>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</si>
  <si>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</si>
  <si>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</si>
  <si>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</si>
  <si>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</si>
  <si>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</si>
  <si>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</si>
  <si>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</si>
  <si>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</si>
  <si>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</si>
  <si>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</si>
  <si>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</si>
  <si>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</si>
  <si>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</si>
  <si>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</si>
  <si>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</si>
  <si>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</si>
  <si>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</si>
  <si>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</si>
  <si>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</si>
  <si>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</si>
  <si>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</si>
  <si>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</si>
  <si>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</si>
  <si>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</si>
  <si>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</si>
  <si>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</si>
  <si>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</si>
  <si>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</si>
  <si>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</si>
  <si>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</si>
  <si>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</si>
  <si>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</si>
  <si>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</si>
  <si>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</si>
  <si>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</si>
  <si>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</si>
  <si>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</si>
  <si>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</si>
  <si>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</si>
  <si>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</si>
  <si>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</si>
  <si>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</si>
  <si>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</si>
  <si>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</si>
  <si>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</si>
  <si>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</si>
  <si>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</si>
  <si>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</si>
  <si>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</si>
  <si>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</si>
  <si>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</si>
  <si>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</si>
  <si>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</si>
  <si>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</si>
  <si>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</si>
  <si>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</si>
  <si>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</si>
  <si>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</si>
  <si>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</si>
  <si>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</si>
  <si>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</si>
  <si>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</si>
  <si>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</si>
  <si>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</si>
  <si>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</si>
  <si>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</si>
  <si>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</si>
  <si>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</si>
  <si>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</si>
  <si>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</si>
  <si>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</si>
  <si>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</si>
  <si>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</si>
  <si>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</si>
  <si>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</si>
  <si>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</si>
  <si>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</si>
  <si>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</si>
  <si>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</si>
  <si>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</si>
  <si>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</si>
  <si>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</si>
  <si>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</si>
  <si>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</si>
  <si>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</si>
  <si>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</si>
  <si>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</si>
  <si>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</si>
  <si>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</si>
  <si>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</si>
  <si>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</si>
  <si>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</si>
  <si>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</si>
  <si>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</si>
  <si>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</si>
  <si>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</si>
  <si>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</si>
  <si>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</si>
  <si>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</si>
  <si>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</si>
  <si>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</si>
  <si>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</si>
  <si>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</si>
  <si>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</si>
  <si>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</si>
  <si>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</si>
  <si>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</si>
  <si>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</si>
  <si>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</si>
  <si>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</si>
  <si>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</si>
  <si>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</si>
  <si>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</si>
  <si>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</si>
  <si>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</si>
  <si>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</si>
  <si>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</si>
  <si>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</si>
  <si>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</si>
  <si>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</si>
  <si>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</si>
  <si>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</si>
  <si>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</si>
  <si>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</si>
  <si>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</si>
  <si>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</si>
  <si>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</si>
  <si>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</si>
  <si>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</si>
  <si>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</si>
  <si>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</si>
  <si>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</si>
  <si>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</si>
  <si>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</si>
  <si>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</si>
  <si>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</si>
  <si>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</si>
  <si>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</si>
  <si>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</si>
  <si>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</si>
  <si>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</si>
  <si>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</si>
  <si>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</si>
  <si>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</si>
  <si>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</si>
  <si>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</si>
  <si>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</si>
  <si>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</si>
  <si>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</si>
  <si>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</si>
  <si>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</si>
  <si>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</si>
  <si>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</si>
  <si>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</si>
  <si>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</si>
  <si>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</si>
  <si>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</si>
  <si>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</si>
  <si>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</si>
  <si>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</si>
  <si>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</si>
  <si>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</si>
  <si>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</si>
  <si>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</si>
  <si>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</si>
  <si>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</si>
  <si>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</si>
  <si>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</si>
  <si>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</si>
  <si>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</si>
  <si>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</si>
  <si>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</si>
  <si>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</si>
  <si>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</si>
  <si>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</si>
  <si>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</si>
  <si>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</si>
  <si>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</si>
  <si>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</si>
  <si>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</si>
  <si>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</si>
  <si>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</si>
  <si>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</si>
  <si>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</si>
  <si>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</si>
  <si>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</si>
  <si>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</si>
  <si>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</si>
  <si>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</si>
  <si>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</si>
  <si>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</si>
  <si>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</si>
  <si>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</si>
  <si>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</si>
  <si>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</si>
  <si>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</si>
  <si>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</si>
  <si>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</si>
  <si>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</si>
  <si>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</si>
  <si>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</si>
  <si>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</si>
  <si>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</si>
  <si>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</si>
  <si>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</si>
  <si>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</si>
  <si>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</si>
  <si>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</si>
  <si>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</si>
  <si>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</si>
  <si>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</si>
  <si>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</si>
  <si>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</si>
  <si>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</si>
  <si>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</si>
  <si>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</si>
  <si>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</si>
  <si>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</si>
  <si>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</si>
  <si>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</si>
  <si>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</si>
  <si>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</si>
  <si>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</si>
  <si>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</si>
  <si>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</si>
  <si>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</si>
  <si>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</si>
  <si>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</si>
  <si>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</si>
  <si>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</si>
  <si>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</si>
  <si>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</si>
  <si>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</si>
  <si>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</si>
  <si>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</si>
  <si>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</si>
  <si>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</si>
  <si>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</si>
  <si>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</si>
  <si>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</si>
  <si>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</si>
  <si>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</si>
  <si>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</si>
  <si>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</si>
  <si>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</si>
  <si>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</si>
  <si>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</si>
  <si>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</si>
  <si>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</si>
  <si>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</si>
  <si>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</si>
  <si>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</si>
  <si>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</si>
  <si>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</si>
  <si>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</si>
  <si>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</si>
  <si>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</si>
  <si>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</si>
  <si>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</si>
  <si>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</si>
  <si>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</si>
  <si>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</si>
  <si>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</si>
  <si>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</si>
  <si>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</si>
  <si>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</si>
  <si>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</si>
  <si>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</si>
  <si>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</si>
  <si>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</si>
  <si>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</si>
  <si>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</si>
  <si>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</si>
  <si>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</si>
  <si>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</si>
  <si>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</si>
  <si>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</si>
  <si>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</si>
  <si>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</si>
  <si>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</si>
  <si>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</si>
  <si>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</si>
  <si>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</si>
  <si>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</si>
  <si>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</si>
  <si>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</si>
  <si>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</si>
  <si>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</si>
  <si>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</si>
  <si>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</si>
  <si>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</si>
  <si>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</si>
  <si>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</si>
  <si>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</si>
  <si>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</si>
  <si>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</si>
  <si>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</si>
  <si>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</si>
  <si>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</si>
  <si>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</si>
  <si>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</si>
  <si>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</si>
  <si>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</si>
  <si>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</si>
  <si>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</si>
  <si>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</si>
  <si>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</si>
  <si>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</si>
  <si>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</si>
  <si>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</si>
  <si>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</si>
  <si>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</si>
  <si>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</si>
  <si>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</si>
  <si>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</si>
  <si>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</si>
  <si>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</si>
  <si>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</si>
  <si>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</si>
  <si>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</si>
  <si>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</si>
  <si>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</si>
  <si>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</si>
  <si>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</si>
  <si>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</si>
  <si>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</si>
  <si>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</si>
  <si>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</si>
  <si>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</si>
  <si>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</si>
  <si>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</si>
  <si>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</si>
  <si>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</si>
  <si>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</si>
  <si>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</si>
  <si>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</si>
  <si>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</si>
  <si>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</si>
  <si>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</si>
  <si>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</si>
  <si>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</si>
  <si>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</si>
  <si>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</si>
  <si>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</si>
  <si>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</si>
  <si>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</si>
  <si>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</si>
  <si>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</si>
  <si>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</si>
  <si>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</si>
  <si>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</si>
  <si>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</si>
  <si>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</si>
  <si>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</si>
  <si>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</si>
  <si>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</si>
  <si>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</si>
  <si>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</si>
  <si>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</si>
  <si>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</si>
  <si>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</si>
  <si>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</si>
  <si>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</si>
  <si>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</si>
  <si>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</si>
  <si>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</si>
  <si>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</si>
  <si>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</si>
  <si>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</si>
  <si>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</si>
  <si>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</si>
  <si>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</si>
  <si>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</si>
  <si>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</si>
  <si>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</si>
  <si>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</si>
  <si>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</si>
  <si>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</si>
  <si>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</si>
  <si>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</si>
  <si>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</si>
  <si>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</si>
  <si>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</si>
  <si>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</si>
  <si>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</si>
  <si>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</si>
  <si>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</si>
  <si>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</si>
  <si>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</si>
  <si>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</si>
  <si>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</si>
  <si>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</si>
  <si>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</si>
  <si>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</si>
  <si>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</si>
  <si>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</si>
  <si>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</si>
  <si>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</si>
  <si>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</si>
  <si>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</si>
  <si>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</si>
  <si>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</si>
  <si>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</si>
  <si>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</si>
  <si>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</si>
  <si>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</si>
  <si>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</si>
  <si>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</si>
  <si>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</si>
  <si>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</si>
  <si>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</si>
  <si>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</si>
  <si>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</si>
  <si>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</si>
  <si>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</si>
  <si>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</si>
  <si>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</si>
  <si>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</si>
  <si>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</si>
  <si>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</si>
  <si>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</si>
  <si>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</si>
  <si>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</si>
  <si>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</si>
  <si>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</si>
  <si>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</si>
  <si>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</si>
  <si>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</si>
  <si>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</si>
  <si>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</si>
  <si>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</si>
  <si>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</si>
  <si>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</si>
  <si>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</si>
  <si>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</si>
  <si>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</si>
  <si>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</si>
  <si>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</si>
  <si>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</si>
  <si>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</si>
  <si>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</si>
  <si>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</si>
  <si>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</si>
  <si>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</si>
  <si>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</si>
  <si>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</si>
  <si>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</si>
  <si>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</si>
  <si>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</si>
  <si>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</si>
  <si>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</si>
  <si>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</si>
  <si>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</si>
  <si>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</si>
  <si>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</si>
  <si>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</si>
  <si>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</si>
  <si>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</si>
  <si>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</si>
  <si>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</si>
  <si>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</si>
  <si>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</si>
  <si>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</si>
  <si>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</si>
  <si>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</si>
  <si>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</si>
  <si>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</si>
  <si>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</si>
  <si>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</si>
  <si>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</si>
  <si>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</si>
  <si>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</si>
  <si>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</si>
  <si>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</si>
  <si>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</si>
  <si>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</si>
  <si>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</si>
  <si>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</si>
  <si>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</si>
  <si>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</si>
  <si>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</si>
  <si>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</si>
  <si>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</si>
  <si>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</si>
  <si>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</si>
  <si>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</si>
  <si>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</si>
  <si>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</si>
  <si>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</si>
  <si>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</si>
  <si>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</si>
  <si>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</si>
  <si>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</si>
  <si>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</si>
  <si>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</si>
  <si>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</si>
  <si>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</si>
  <si>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</si>
  <si>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</si>
  <si>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</si>
  <si>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</si>
  <si>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</si>
  <si>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</si>
  <si>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</si>
  <si>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</si>
  <si>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</si>
  <si>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</si>
  <si>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</si>
  <si>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</si>
  <si>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</si>
  <si>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</si>
  <si>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</si>
  <si>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</si>
  <si>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</si>
  <si>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</si>
  <si>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</si>
  <si>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</si>
  <si>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</si>
  <si>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</si>
  <si>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</si>
  <si>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</si>
  <si>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</si>
  <si>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</si>
  <si>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</si>
  <si>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</si>
  <si>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</si>
  <si>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</si>
  <si>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</si>
  <si>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</si>
  <si>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</si>
  <si>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</si>
  <si>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</si>
  <si>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</si>
  <si>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</si>
  <si>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</si>
  <si>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</si>
  <si>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</si>
  <si>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</si>
  <si>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</si>
  <si>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</si>
  <si>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</si>
  <si>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</si>
  <si>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</si>
  <si>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</si>
  <si>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</si>
  <si>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</si>
  <si>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</si>
  <si>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</si>
  <si>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</si>
  <si>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</si>
  <si>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</si>
  <si>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</si>
  <si>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</si>
  <si>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</si>
  <si>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</si>
  <si>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</si>
  <si>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</si>
  <si>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</si>
  <si>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</si>
  <si>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</si>
  <si>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</si>
  <si>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</si>
  <si>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</si>
  <si>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</si>
  <si>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</si>
  <si>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</si>
  <si>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</si>
  <si>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</si>
  <si>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</si>
  <si>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</si>
  <si>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</si>
  <si>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</si>
  <si>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</si>
  <si>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</si>
  <si>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</si>
  <si>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</si>
  <si>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</si>
  <si>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</si>
  <si>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</si>
  <si>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</si>
  <si>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</si>
  <si>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</si>
  <si>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</si>
  <si>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</si>
  <si>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</si>
  <si>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</si>
  <si>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</si>
  <si>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</si>
  <si>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</si>
  <si>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</si>
  <si>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</si>
  <si>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</si>
  <si>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</si>
  <si>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</si>
  <si>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</si>
  <si>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</si>
  <si>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</si>
  <si>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</si>
  <si>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</si>
  <si>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</si>
  <si>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</si>
  <si>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</si>
  <si>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</si>
  <si>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</si>
  <si>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</si>
  <si>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</si>
  <si>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</si>
  <si>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</si>
  <si>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</si>
  <si>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</si>
  <si>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</si>
  <si>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</si>
  <si>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</si>
  <si>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</si>
  <si>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</si>
  <si>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</si>
  <si>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</si>
  <si>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</si>
  <si>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</si>
  <si>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</si>
  <si>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</si>
  <si>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</si>
  <si>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</si>
  <si>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</si>
  <si>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</si>
  <si>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</si>
  <si>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</si>
  <si>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</si>
  <si>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</si>
  <si>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</si>
  <si>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</si>
  <si>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</si>
  <si>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</si>
  <si>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</si>
  <si>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</si>
  <si>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</si>
  <si>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</si>
  <si>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</si>
  <si>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</si>
  <si>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</si>
  <si>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</si>
  <si>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</si>
  <si>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</si>
  <si>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</si>
  <si>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</si>
  <si>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</si>
  <si>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</si>
  <si>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</si>
  <si>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</si>
  <si>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</si>
  <si>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</si>
  <si>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</si>
  <si>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</si>
  <si>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</si>
  <si>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</si>
  <si>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</si>
  <si>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</si>
  <si>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</si>
  <si>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</si>
  <si>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</si>
  <si>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</si>
  <si>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</si>
  <si>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</si>
  <si>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</si>
  <si>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</si>
  <si>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</si>
  <si>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</si>
  <si>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</si>
  <si>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</si>
  <si>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</si>
  <si>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</si>
  <si>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</si>
  <si>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</si>
  <si>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</si>
  <si>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</si>
  <si>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</si>
  <si>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</si>
  <si>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</si>
  <si>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</si>
  <si>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</si>
  <si>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</si>
  <si>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</si>
  <si>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</si>
  <si>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</si>
  <si>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</si>
  <si>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</si>
  <si>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</si>
  <si>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</si>
  <si>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</si>
  <si>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</si>
  <si>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</si>
  <si>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</si>
  <si>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</si>
  <si>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</si>
  <si>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</si>
  <si>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</si>
  <si>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</si>
  <si>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</si>
  <si>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</si>
  <si>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</si>
  <si>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</si>
  <si>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</si>
  <si>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</si>
  <si>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</si>
  <si>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</si>
  <si>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</si>
  <si>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</si>
  <si>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</si>
  <si>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</si>
  <si>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</si>
  <si>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</si>
  <si>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</si>
  <si>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</si>
  <si>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</si>
  <si>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</si>
  <si>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</si>
  <si>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</si>
  <si>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</si>
  <si>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</si>
  <si>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</si>
  <si>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</si>
  <si>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</si>
  <si>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</si>
  <si>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</si>
  <si>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</si>
  <si>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</si>
  <si>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</si>
  <si>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</si>
  <si>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</si>
  <si>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</si>
  <si>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</si>
  <si>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</si>
  <si>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</si>
  <si>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</si>
  <si>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</si>
  <si>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</si>
  <si>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</si>
  <si>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</si>
  <si>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</si>
  <si>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</si>
  <si>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</si>
  <si>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</si>
  <si>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</si>
  <si>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</si>
  <si>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</si>
  <si>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</si>
  <si>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</si>
  <si>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</si>
  <si>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</si>
  <si>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</si>
  <si>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</si>
  <si>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</si>
  <si>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</si>
  <si>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</si>
  <si>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</si>
  <si>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</si>
  <si>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</si>
  <si>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</si>
  <si>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</si>
  <si>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</si>
  <si>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</si>
  <si>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</si>
  <si>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</si>
  <si>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</si>
  <si>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</si>
  <si>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</si>
  <si>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</si>
  <si>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</si>
  <si>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</si>
  <si>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</si>
  <si>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</si>
  <si>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</si>
  <si>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</si>
  <si>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</si>
  <si>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</si>
  <si>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</si>
  <si>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</si>
  <si>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</si>
  <si>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</si>
  <si>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</si>
  <si>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</si>
  <si>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</si>
  <si>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</si>
  <si>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</si>
  <si>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</si>
  <si>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</si>
  <si>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</si>
  <si>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</si>
  <si>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</si>
  <si>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</si>
  <si>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</si>
  <si>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</si>
  <si>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</si>
  <si>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</si>
  <si>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</si>
  <si>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</si>
  <si>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</si>
  <si>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</si>
  <si>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</si>
  <si>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</si>
  <si>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</si>
  <si>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</si>
  <si>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</si>
  <si>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</si>
  <si>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</si>
  <si>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</si>
  <si>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</si>
  <si>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</si>
  <si>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</si>
  <si>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</si>
  <si>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</si>
  <si>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</si>
  <si>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</si>
  <si>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</si>
  <si>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</si>
  <si>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</si>
  <si>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</si>
  <si>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</si>
  <si>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</si>
  <si>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</si>
  <si>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</si>
  <si>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</si>
  <si>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</si>
  <si>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</si>
  <si>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</si>
  <si>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</si>
  <si>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</si>
  <si>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</si>
  <si>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</si>
  <si>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</si>
  <si>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</si>
  <si>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</si>
  <si>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</si>
  <si>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</si>
  <si>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</si>
  <si>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</si>
  <si>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</si>
  <si>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</si>
  <si>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</si>
  <si>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</si>
  <si>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</si>
  <si>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</si>
  <si>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</si>
  <si>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</si>
  <si>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</si>
  <si>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</si>
  <si>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</si>
  <si>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</si>
  <si>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</si>
  <si>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</si>
  <si>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</si>
  <si>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</si>
  <si>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</si>
  <si>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</si>
  <si>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</si>
  <si>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</si>
  <si>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</si>
  <si>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</si>
  <si>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</si>
  <si>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</si>
  <si>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</si>
  <si>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</si>
  <si>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</si>
  <si>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</si>
  <si>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</si>
  <si>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</si>
  <si>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</si>
  <si>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</si>
  <si>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</si>
  <si>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</si>
  <si>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</si>
  <si>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</si>
  <si>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</si>
  <si>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</si>
  <si>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</si>
  <si>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</si>
  <si>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</si>
  <si>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</si>
  <si>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</si>
  <si>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</si>
  <si>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</si>
  <si>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</si>
  <si>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</si>
  <si>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</si>
  <si>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</si>
  <si>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</si>
  <si>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</si>
  <si>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</si>
  <si>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</si>
  <si>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</si>
  <si>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</si>
  <si>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</si>
  <si>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</si>
  <si>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</si>
  <si>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</si>
  <si>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</si>
  <si>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</si>
  <si>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</si>
  <si>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</si>
  <si>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</si>
  <si>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</si>
  <si>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</si>
  <si>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</si>
  <si>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</si>
  <si>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</si>
  <si>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</si>
  <si>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</si>
  <si>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</si>
  <si>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</si>
  <si>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</si>
  <si>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</si>
  <si>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</si>
  <si>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</si>
  <si>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</si>
  <si>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</si>
  <si>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</si>
  <si>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</si>
  <si>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</si>
  <si>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</si>
  <si>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</si>
  <si>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</si>
  <si>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</si>
  <si>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</si>
  <si>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</si>
  <si>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</si>
  <si>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</si>
  <si>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</si>
  <si>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</si>
  <si>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</si>
  <si>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</si>
  <si>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</si>
  <si>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</si>
  <si>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</si>
  <si>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</si>
  <si>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</si>
  <si>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</si>
  <si>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</si>
  <si>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</si>
  <si>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</si>
  <si>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</si>
  <si>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</si>
  <si>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</si>
  <si>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</si>
  <si>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</si>
  <si>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</si>
  <si>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</si>
  <si>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</si>
  <si>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</si>
  <si>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</si>
  <si>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</si>
  <si>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</si>
  <si>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</si>
  <si>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</si>
  <si>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</si>
  <si>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</si>
  <si>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</si>
  <si>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</si>
  <si>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</si>
  <si>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</si>
  <si>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</si>
  <si>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</si>
  <si>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</si>
  <si>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</si>
  <si>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</si>
  <si>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</si>
  <si>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</si>
  <si>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</si>
  <si>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</si>
  <si>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</si>
  <si>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</si>
  <si>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</si>
  <si>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</si>
  <si>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</si>
  <si>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</si>
  <si>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</si>
  <si>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</si>
  <si>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</si>
  <si>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</si>
  <si>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</si>
  <si>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</si>
  <si>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</si>
  <si>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</si>
  <si>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</si>
  <si>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</si>
  <si>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</si>
  <si>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</si>
  <si>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</si>
  <si>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</si>
  <si>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</si>
  <si>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</si>
  <si>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</si>
  <si>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</si>
  <si>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</si>
  <si>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</si>
  <si>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</si>
  <si>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</si>
  <si>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</si>
  <si>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</si>
  <si>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</si>
  <si>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</si>
  <si>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</si>
  <si>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</si>
  <si>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</si>
  <si>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</si>
  <si>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</si>
  <si>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</si>
  <si>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</si>
  <si>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</si>
  <si>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</si>
  <si>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</si>
  <si>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</si>
  <si>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</si>
  <si>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</si>
  <si>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</si>
  <si>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</si>
  <si>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</si>
  <si>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</si>
  <si>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</si>
  <si>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</si>
  <si>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</si>
  <si>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</si>
  <si>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</si>
  <si>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</si>
  <si>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</si>
  <si>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</si>
  <si>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</si>
  <si>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</si>
  <si>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</si>
  <si>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</si>
  <si>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</si>
  <si>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</si>
  <si>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</si>
  <si>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</si>
  <si>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</si>
  <si>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</si>
  <si>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</si>
  <si>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</si>
  <si>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</si>
  <si>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</si>
  <si>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</si>
  <si>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</si>
  <si>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</si>
  <si>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</si>
  <si>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</si>
  <si>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</si>
  <si>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</si>
  <si>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</si>
  <si>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</si>
  <si>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</si>
  <si>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</si>
  <si>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</si>
  <si>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</si>
  <si>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</si>
  <si>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</si>
  <si>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</si>
  <si>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</si>
  <si>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</si>
  <si>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</si>
  <si>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</si>
  <si>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</si>
  <si>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</si>
  <si>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</si>
  <si>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</si>
  <si>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</si>
  <si>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</si>
  <si>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</si>
  <si>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</si>
  <si>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</si>
  <si>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</si>
  <si>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</si>
  <si>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</si>
  <si>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</si>
  <si>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</si>
  <si>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</si>
  <si>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</si>
  <si>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</si>
  <si>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</si>
  <si>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</si>
  <si>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</si>
  <si>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</si>
  <si>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</si>
  <si>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</si>
  <si>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</si>
  <si>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</si>
  <si>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</si>
  <si>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</si>
  <si>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</si>
  <si>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</si>
  <si>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</si>
  <si>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</si>
  <si>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</si>
  <si>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</si>
  <si>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</si>
  <si>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</si>
  <si>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</si>
  <si>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</si>
  <si>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</si>
  <si>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</si>
  <si>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</si>
  <si>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</si>
  <si>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</si>
  <si>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</si>
  <si>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</si>
  <si>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</si>
  <si>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</si>
  <si>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</si>
  <si>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</si>
  <si>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</si>
  <si>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</si>
  <si>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</si>
  <si>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</si>
  <si>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</si>
  <si>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</si>
  <si>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</si>
  <si>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</si>
  <si>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</si>
  <si>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</si>
  <si>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</si>
  <si>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</si>
  <si>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</si>
  <si>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</si>
  <si>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</si>
  <si>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</si>
  <si>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</si>
  <si>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</si>
  <si>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</si>
  <si>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</si>
  <si>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</si>
  <si>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</si>
  <si>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</si>
  <si>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</si>
  <si>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</si>
  <si>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</si>
  <si>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</si>
  <si>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</si>
  <si>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</si>
  <si>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</si>
  <si>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</si>
  <si>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</si>
  <si>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</si>
  <si>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</si>
  <si>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</si>
  <si>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</si>
  <si>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</si>
  <si>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</si>
  <si>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</si>
  <si>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</si>
  <si>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</si>
  <si>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</si>
  <si>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</si>
  <si>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</si>
  <si>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</si>
  <si>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</si>
  <si>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</si>
  <si>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</si>
  <si>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</si>
  <si>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</si>
  <si>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</si>
  <si>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</si>
  <si>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</si>
  <si>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</si>
  <si>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</si>
  <si>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</si>
  <si>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</si>
  <si>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</si>
  <si>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</si>
  <si>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</si>
  <si>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</si>
  <si>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</si>
  <si>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</si>
  <si>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</si>
  <si>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</si>
  <si>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</si>
  <si>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</si>
  <si>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</si>
  <si>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</si>
  <si>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</si>
  <si>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</si>
  <si>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</si>
  <si>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</si>
  <si>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</si>
  <si>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</si>
  <si>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</si>
  <si>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</si>
  <si>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</si>
  <si>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</si>
  <si>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</si>
  <si>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</si>
  <si>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</si>
  <si>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</si>
  <si>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</si>
  <si>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</si>
  <si>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</si>
  <si>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</si>
  <si>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</si>
  <si>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</si>
  <si>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</si>
  <si>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</si>
  <si>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</si>
  <si>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</si>
  <si>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</si>
  <si>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</si>
  <si>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</si>
  <si>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</si>
  <si>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</si>
  <si>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</si>
  <si>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</si>
  <si>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</si>
  <si>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</si>
  <si>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</si>
  <si>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</si>
  <si>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</si>
  <si>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</si>
  <si>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</si>
  <si>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</si>
  <si>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</si>
  <si>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</si>
  <si>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</si>
  <si>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</si>
  <si>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</si>
  <si>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</si>
  <si>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</si>
  <si>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</si>
  <si>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</si>
  <si>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</si>
  <si>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</si>
  <si>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</si>
  <si>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</si>
  <si>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</si>
  <si>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</si>
  <si>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</si>
  <si>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</si>
  <si>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</si>
  <si>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</si>
  <si>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</si>
  <si>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</si>
  <si>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</si>
  <si>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</si>
  <si>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</si>
  <si>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</si>
  <si>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</si>
  <si>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</si>
  <si>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</si>
  <si>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</si>
  <si>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</si>
  <si>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</si>
  <si>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</si>
  <si>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</si>
  <si>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</si>
  <si>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</si>
  <si>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</si>
  <si>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</si>
  <si>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</si>
  <si>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</si>
  <si>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</si>
  <si>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</si>
  <si>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</si>
  <si>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</si>
  <si>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</si>
  <si>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</si>
  <si>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</si>
  <si>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</si>
  <si>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</si>
  <si>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</si>
  <si>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</si>
  <si>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</si>
  <si>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</si>
  <si>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</si>
  <si>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</si>
  <si>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</si>
  <si>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</si>
  <si>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</si>
  <si>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</si>
  <si>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</si>
  <si>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</si>
  <si>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</si>
  <si>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</si>
  <si>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</si>
  <si>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</si>
  <si>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</si>
  <si>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</si>
  <si>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</si>
  <si>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</si>
  <si>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</si>
  <si>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</si>
  <si>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</si>
  <si>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</si>
  <si>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</si>
  <si>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</si>
  <si>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</si>
  <si>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</si>
  <si>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</si>
  <si>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</si>
  <si>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</si>
  <si>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</si>
  <si>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</si>
  <si>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</si>
  <si>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</si>
  <si>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</si>
  <si>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</si>
  <si>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</si>
  <si>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</si>
  <si>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</si>
  <si>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</si>
  <si>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</si>
  <si>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</si>
  <si>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</si>
  <si>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</si>
  <si>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</si>
  <si>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</si>
  <si>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</si>
  <si>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</si>
  <si>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</si>
  <si>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</si>
  <si>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</si>
  <si>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</si>
  <si>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</si>
  <si>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</si>
  <si>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</si>
  <si>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</si>
  <si>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</si>
  <si>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</si>
  <si>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</si>
  <si>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</si>
  <si>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</si>
  <si>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</si>
  <si>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</si>
  <si>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</si>
  <si>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</si>
  <si>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</si>
  <si>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</si>
  <si>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</si>
  <si>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</si>
  <si>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</si>
  <si>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</si>
  <si>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</si>
  <si>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</si>
  <si>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</si>
  <si>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</si>
  <si>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</si>
  <si>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</si>
  <si>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</si>
  <si>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</si>
  <si>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</si>
  <si>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</si>
  <si>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</si>
  <si>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</si>
  <si>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</si>
  <si>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</si>
  <si>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</si>
  <si>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</si>
  <si>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</si>
  <si>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</si>
  <si>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</si>
  <si>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</si>
  <si>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</si>
  <si>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</si>
  <si>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</si>
  <si>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</si>
  <si>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</si>
  <si>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</si>
  <si>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</si>
  <si>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</si>
  <si>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</si>
  <si>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</si>
  <si>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</si>
  <si>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</si>
  <si>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</si>
  <si>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</si>
  <si>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</si>
  <si>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</si>
  <si>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</si>
  <si>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</si>
  <si>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</si>
  <si>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</si>
  <si>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</si>
  <si>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</si>
  <si>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</si>
  <si>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</si>
  <si>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</si>
  <si>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</si>
  <si>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</si>
  <si>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</si>
  <si>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</si>
  <si>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</si>
  <si>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</si>
  <si>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</si>
  <si>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</si>
  <si>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</si>
  <si>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</si>
  <si>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</si>
  <si>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</si>
  <si>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</si>
  <si>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</si>
  <si>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</si>
  <si>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</si>
  <si>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</si>
  <si>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</si>
  <si>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</si>
  <si>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</si>
  <si>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</si>
  <si>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</si>
  <si>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</si>
  <si>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</si>
  <si>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</si>
  <si>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</si>
  <si>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</si>
  <si>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</si>
  <si>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</si>
  <si>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</si>
  <si>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</si>
  <si>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</si>
  <si>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</si>
  <si>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</si>
  <si>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</si>
  <si>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</si>
  <si>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</si>
  <si>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</si>
  <si>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</si>
  <si>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</si>
  <si>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</si>
  <si>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</si>
  <si>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</si>
  <si>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</si>
  <si>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</si>
  <si>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</si>
  <si>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</si>
  <si>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</si>
  <si>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</si>
  <si>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</si>
  <si>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</si>
  <si>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</si>
  <si>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</si>
  <si>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</si>
  <si>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</si>
  <si>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</si>
  <si>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</si>
  <si>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</si>
  <si>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</si>
  <si>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</si>
  <si>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</si>
  <si>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</si>
  <si>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</si>
  <si>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</si>
  <si>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</si>
  <si>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</si>
  <si>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</si>
  <si>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</si>
  <si>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</si>
  <si>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</si>
  <si>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</si>
  <si>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</si>
  <si>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</si>
  <si>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</si>
  <si>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</si>
  <si>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</si>
  <si>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</si>
  <si>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</si>
  <si>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</si>
  <si>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</si>
  <si>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</si>
  <si>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</si>
  <si>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</si>
  <si>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</si>
  <si>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</si>
  <si>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</si>
  <si>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</si>
  <si>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</si>
  <si>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</si>
  <si>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</si>
  <si>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</si>
  <si>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</si>
  <si>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</si>
  <si>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</si>
  <si>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</si>
  <si>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</si>
  <si>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</si>
  <si>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</si>
  <si>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</si>
  <si>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</si>
  <si>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</si>
  <si>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</si>
  <si>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</si>
  <si>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</si>
  <si>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</si>
  <si>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</si>
  <si>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</si>
  <si>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</si>
  <si>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</si>
  <si>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</si>
  <si>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</si>
  <si>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</si>
  <si>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</si>
  <si>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</si>
  <si>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</si>
  <si>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</si>
  <si>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</si>
  <si>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</si>
  <si>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</si>
  <si>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</si>
  <si>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</si>
  <si>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</si>
  <si>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</si>
  <si>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</si>
  <si>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</si>
  <si>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</si>
  <si>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</si>
  <si>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</si>
  <si>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</si>
  <si>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</si>
  <si>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</si>
  <si>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</si>
  <si>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</si>
  <si>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</si>
  <si>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</si>
  <si>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</si>
  <si>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</si>
  <si>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</si>
  <si>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</si>
  <si>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</si>
  <si>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</si>
  <si>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</si>
  <si>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</si>
  <si>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</si>
  <si>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</si>
  <si>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</si>
  <si>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</si>
  <si>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</si>
  <si>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</si>
  <si>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</si>
  <si>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</si>
  <si>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</si>
  <si>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</si>
  <si>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</si>
  <si>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</si>
  <si>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</si>
  <si>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</si>
  <si>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</si>
  <si>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</si>
  <si>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</si>
  <si>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</si>
  <si>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</si>
  <si>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</si>
  <si>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</si>
  <si>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</si>
  <si>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</si>
  <si>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</si>
  <si>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</si>
  <si>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</si>
  <si>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</si>
  <si>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</si>
  <si>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</si>
  <si>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</si>
  <si>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</si>
  <si>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</si>
  <si>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</si>
  <si>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</si>
  <si>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</si>
  <si>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</si>
  <si>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</si>
  <si>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</si>
  <si>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</si>
  <si>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</si>
  <si>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</si>
  <si>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</si>
  <si>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</si>
  <si>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</si>
  <si>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</si>
  <si>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</si>
  <si>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</si>
  <si>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</si>
  <si>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</si>
  <si>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</si>
  <si>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</si>
  <si>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</si>
  <si>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</si>
  <si>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</si>
  <si>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</si>
  <si>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</si>
  <si>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</si>
  <si>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</si>
  <si>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</si>
  <si>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</si>
  <si>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</si>
  <si>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</si>
  <si>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</si>
  <si>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</si>
  <si>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</si>
  <si>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</si>
  <si>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</si>
  <si>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</si>
  <si>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</si>
  <si>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</si>
  <si>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</si>
  <si>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</si>
  <si>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</si>
  <si>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</si>
  <si>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</si>
  <si>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</si>
  <si>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</si>
  <si>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</si>
  <si>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</si>
  <si>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</si>
  <si>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</si>
  <si>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</si>
  <si>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</si>
  <si>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</si>
  <si>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</si>
  <si>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</si>
  <si>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</si>
  <si>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</si>
  <si>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</si>
  <si>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</si>
  <si>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</si>
  <si>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</si>
  <si>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</si>
  <si>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</si>
  <si>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</si>
  <si>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</si>
  <si>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</si>
  <si>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</si>
  <si>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</si>
  <si>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</si>
  <si>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</si>
  <si>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</si>
  <si>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</si>
  <si>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</si>
  <si>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</si>
  <si>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</si>
  <si>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</si>
  <si>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</si>
  <si>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</si>
  <si>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</si>
  <si>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</si>
  <si>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</si>
  <si>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</si>
  <si>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</si>
  <si>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</si>
  <si>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</si>
  <si>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</si>
  <si>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</si>
  <si>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</si>
  <si>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</si>
  <si>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</si>
  <si>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</si>
  <si>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</si>
  <si>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</si>
  <si>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</si>
  <si>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</si>
  <si>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</si>
  <si>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</si>
  <si>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</si>
  <si>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</si>
  <si>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</si>
  <si>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</si>
  <si>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</si>
  <si>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</si>
  <si>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</si>
  <si>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</si>
  <si>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</si>
  <si>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</si>
  <si>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</si>
  <si>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</si>
  <si>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</si>
  <si>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</si>
  <si>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</si>
  <si>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</si>
  <si>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</si>
  <si>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</si>
  <si>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</si>
  <si>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</si>
  <si>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</si>
  <si>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</si>
  <si>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</si>
  <si>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</si>
  <si>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</si>
  <si>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</si>
  <si>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</si>
  <si>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</si>
  <si>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</si>
  <si>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</si>
  <si>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</si>
  <si>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</si>
  <si>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</si>
  <si>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</si>
  <si>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</si>
  <si>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</si>
  <si>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</si>
  <si>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</si>
  <si>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</si>
  <si>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</si>
  <si>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</si>
  <si>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</si>
  <si>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</si>
  <si>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</si>
  <si>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</si>
  <si>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</si>
  <si>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</si>
  <si>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</si>
  <si>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</si>
  <si>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</si>
  <si>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</si>
  <si>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</si>
  <si>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</si>
  <si>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</si>
  <si>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</si>
  <si>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</si>
  <si>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</si>
  <si>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</si>
  <si>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</si>
  <si>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</si>
  <si>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</si>
  <si>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</si>
  <si>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</si>
  <si>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</si>
  <si>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</si>
  <si>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</si>
  <si>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</si>
  <si>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</si>
  <si>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</si>
  <si>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</si>
  <si>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</si>
  <si>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</si>
  <si>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</si>
  <si>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</si>
  <si>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</si>
  <si>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</si>
  <si>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</si>
  <si>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</si>
  <si>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</si>
  <si>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</si>
  <si>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</si>
  <si>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</si>
  <si>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</si>
  <si>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</si>
  <si>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</si>
  <si>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</si>
  <si>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</si>
  <si>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</si>
  <si>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</si>
  <si>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</si>
  <si>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</si>
  <si>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</si>
  <si>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</si>
  <si>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</si>
  <si>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</si>
  <si>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</si>
  <si>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</si>
  <si>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</si>
  <si>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</si>
  <si>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</si>
  <si>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</si>
  <si>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</si>
  <si>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</si>
  <si>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</si>
  <si>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</si>
  <si>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</si>
  <si>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</si>
  <si>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</si>
  <si>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</si>
  <si>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</si>
  <si>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</si>
  <si>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</si>
  <si>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</si>
  <si>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</si>
  <si>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</si>
  <si>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</si>
  <si>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</si>
  <si>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</si>
  <si>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</si>
  <si>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</si>
  <si>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</si>
  <si>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</si>
  <si>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</si>
  <si>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</si>
  <si>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</si>
  <si>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</si>
  <si>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</si>
  <si>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</si>
  <si>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</si>
  <si>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</si>
  <si>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</si>
  <si>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</si>
  <si>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</si>
  <si>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</si>
  <si>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</si>
  <si>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</si>
  <si>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</si>
  <si>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</si>
  <si>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</si>
  <si>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</si>
  <si>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</si>
  <si>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</si>
  <si>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</si>
  <si>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</si>
  <si>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</si>
  <si>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</si>
  <si>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</si>
  <si>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</si>
  <si>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</si>
  <si>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</si>
  <si>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</si>
  <si>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</si>
  <si>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</si>
  <si>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</si>
  <si>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</si>
  <si>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</si>
  <si>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</si>
  <si>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</si>
  <si>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</si>
  <si>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</si>
  <si>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</si>
  <si>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</si>
  <si>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</si>
  <si>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</si>
  <si>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</si>
  <si>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</si>
  <si>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</si>
  <si>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</si>
  <si>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</si>
  <si>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</si>
  <si>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</si>
  <si>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</si>
  <si>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</si>
  <si>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</si>
  <si>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</si>
  <si>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</si>
  <si>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</si>
  <si>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</si>
  <si>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</si>
  <si>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</si>
  <si>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</si>
  <si>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</si>
  <si>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</si>
  <si>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</si>
  <si>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</si>
  <si>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</si>
  <si>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</si>
  <si>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</si>
  <si>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</si>
  <si>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</si>
  <si>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</si>
  <si>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</si>
  <si>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</si>
  <si>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</si>
  <si>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</si>
  <si>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</si>
  <si>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</si>
  <si>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</si>
  <si>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</si>
  <si>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</si>
  <si>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</si>
  <si>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</si>
  <si>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</si>
  <si>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</si>
  <si>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</si>
  <si>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</si>
  <si>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</si>
  <si>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</si>
  <si>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</si>
  <si>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</si>
  <si>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</si>
  <si>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</si>
  <si>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</si>
  <si>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</si>
  <si>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</si>
  <si>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</si>
  <si>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</si>
  <si>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</si>
  <si>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</si>
  <si>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</si>
  <si>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</si>
  <si>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</si>
  <si>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</si>
  <si>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</si>
  <si>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</si>
  <si>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</si>
  <si>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</si>
  <si>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</si>
  <si>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</si>
  <si>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</si>
  <si>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</si>
  <si>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</si>
  <si>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</si>
  <si>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</si>
  <si>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</si>
  <si>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</si>
  <si>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</si>
  <si>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</si>
  <si>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</si>
  <si>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</si>
  <si>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</si>
  <si>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</si>
  <si>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</si>
  <si>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</si>
  <si>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</si>
  <si>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</si>
  <si>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</si>
  <si>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</si>
  <si>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</si>
  <si>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</si>
  <si>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</si>
  <si>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</si>
  <si>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</si>
  <si>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</si>
  <si>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</si>
  <si>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</si>
  <si>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</si>
  <si>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</si>
  <si>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</si>
  <si>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</si>
  <si>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</si>
  <si>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</si>
  <si>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</si>
  <si>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</si>
  <si>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</si>
  <si>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</si>
  <si>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</si>
  <si>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</si>
  <si>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</si>
  <si>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</si>
  <si>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</si>
  <si>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</si>
  <si>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</si>
  <si>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</si>
  <si>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</si>
  <si>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</si>
  <si>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</si>
  <si>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</si>
  <si>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</si>
  <si>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</si>
  <si>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</si>
  <si>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</si>
  <si>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</si>
  <si>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</si>
  <si>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</si>
  <si>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</si>
  <si>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</si>
  <si>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</si>
  <si>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</si>
  <si>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</si>
  <si>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</si>
  <si>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</si>
  <si>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</si>
  <si>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</si>
  <si>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</si>
  <si>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</si>
  <si>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</si>
  <si>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</si>
  <si>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</si>
  <si>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</si>
  <si>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</si>
  <si>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</si>
  <si>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</si>
  <si>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</si>
  <si>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</si>
  <si>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</si>
  <si>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</si>
  <si>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</si>
  <si>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</si>
  <si>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</si>
  <si>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</si>
  <si>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</si>
  <si>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</si>
  <si>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</si>
  <si>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</si>
  <si>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</si>
  <si>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</si>
  <si>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</si>
  <si>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</si>
  <si>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</si>
  <si>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</si>
  <si>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</si>
  <si>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</si>
  <si>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</si>
  <si>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</si>
  <si>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</si>
  <si>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</si>
  <si>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</si>
  <si>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</si>
  <si>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</si>
  <si>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</si>
  <si>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</si>
  <si>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</si>
  <si>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</si>
  <si>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</si>
  <si>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</si>
  <si>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</si>
  <si>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</si>
  <si>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</si>
  <si>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</si>
  <si>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</si>
  <si>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</si>
  <si>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</si>
  <si>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</si>
  <si>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</si>
  <si>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</si>
  <si>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</si>
  <si>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</si>
  <si>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</si>
  <si>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</si>
  <si>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</si>
  <si>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</si>
  <si>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</si>
  <si>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</si>
  <si>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</si>
  <si>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</si>
  <si>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</si>
  <si>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</si>
  <si>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</si>
  <si>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</si>
  <si>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</si>
  <si>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</si>
  <si>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</si>
  <si>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</si>
  <si>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</si>
  <si>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</si>
  <si>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</si>
  <si>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</si>
  <si>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</si>
  <si>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</si>
  <si>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</si>
  <si>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</si>
  <si>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</si>
  <si>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</si>
  <si>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</si>
  <si>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</si>
  <si>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</si>
  <si>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</si>
  <si>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</si>
  <si>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</si>
  <si>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</si>
  <si>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</si>
  <si>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</si>
  <si>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</si>
  <si>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</si>
  <si>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</si>
  <si>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</si>
  <si>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</si>
  <si>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</si>
  <si>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</si>
  <si>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</si>
  <si>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</si>
  <si>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</si>
  <si>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</si>
  <si>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</si>
  <si>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</si>
  <si>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</si>
  <si>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</si>
  <si>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</si>
  <si>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</si>
  <si>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</si>
  <si>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</si>
  <si>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</si>
  <si>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</si>
  <si>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</si>
  <si>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</si>
  <si>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</si>
  <si>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</si>
  <si>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</si>
  <si>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</si>
  <si>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</si>
  <si>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</si>
  <si>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</si>
  <si>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</si>
  <si>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</si>
  <si>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</si>
  <si>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</si>
  <si>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</si>
  <si>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</si>
  <si>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</si>
  <si>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</si>
  <si>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</si>
  <si>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</si>
  <si>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</si>
  <si>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</si>
  <si>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</si>
  <si>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</si>
  <si>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</si>
  <si>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</si>
  <si>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</si>
  <si>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</si>
  <si>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</si>
  <si>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</si>
  <si>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</si>
  <si>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</si>
  <si>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</si>
  <si>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</si>
  <si>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</si>
  <si>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</si>
  <si>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</si>
  <si>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</si>
  <si>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</si>
  <si>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</si>
  <si>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</si>
  <si>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</si>
  <si>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</si>
  <si>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</si>
  <si>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</si>
  <si>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</si>
  <si>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</si>
  <si>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</si>
  <si>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</si>
  <si>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</si>
  <si>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</si>
  <si>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</si>
  <si>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</si>
  <si>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</si>
  <si>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</si>
  <si>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</si>
  <si>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</si>
  <si>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</si>
  <si>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</si>
  <si>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</si>
  <si>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</si>
  <si>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</si>
  <si>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</si>
  <si>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</si>
  <si>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</si>
  <si>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</si>
  <si>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</si>
  <si>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</si>
  <si>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</si>
  <si>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</si>
  <si>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</si>
  <si>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</si>
  <si>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</si>
  <si>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</si>
  <si>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</si>
  <si>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</si>
  <si>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</si>
  <si>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</si>
  <si>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</si>
  <si>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</si>
  <si>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</si>
  <si>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</si>
  <si>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</si>
  <si>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</si>
  <si>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</si>
  <si>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</si>
  <si>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</si>
  <si>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</si>
  <si>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</si>
  <si>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</si>
  <si>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</si>
  <si>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</si>
  <si>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</si>
  <si>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</si>
  <si>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</si>
  <si>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</si>
  <si>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</si>
  <si>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</si>
  <si>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</si>
  <si>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</si>
  <si>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</si>
  <si>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</si>
  <si>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</si>
  <si>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</si>
  <si>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</si>
  <si>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</si>
  <si>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</si>
  <si>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</si>
  <si>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</si>
  <si>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</si>
  <si>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</si>
  <si>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</si>
  <si>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</si>
  <si>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</si>
  <si>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</si>
  <si>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</si>
  <si>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</si>
  <si>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</si>
  <si>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</si>
  <si>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</si>
  <si>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</si>
  <si>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</si>
  <si>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</si>
  <si>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</si>
  <si>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</si>
  <si>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</si>
  <si>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</si>
  <si>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</si>
  <si>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</si>
  <si>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</si>
  <si>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</si>
  <si>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</si>
  <si>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</si>
  <si>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</si>
  <si>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</si>
  <si>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</si>
  <si>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</si>
  <si>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</si>
  <si>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</si>
  <si>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</si>
  <si>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</si>
  <si>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</si>
  <si>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</si>
  <si>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</si>
  <si>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</si>
  <si>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</si>
  <si>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</si>
  <si>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</si>
  <si>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</si>
  <si>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</si>
  <si>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</si>
  <si>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</si>
  <si>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</si>
  <si>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</si>
  <si>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</si>
  <si>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</si>
  <si>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</si>
  <si>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</si>
  <si>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</si>
  <si>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</si>
  <si>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</si>
  <si>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</si>
  <si>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</si>
  <si>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</si>
  <si>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</si>
  <si>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</si>
  <si>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</si>
  <si>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</si>
  <si>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</si>
  <si>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</si>
  <si>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</si>
  <si>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</si>
  <si>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</si>
  <si>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</si>
  <si>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</si>
  <si>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</si>
  <si>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</si>
  <si>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</si>
  <si>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</si>
  <si>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</si>
  <si>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</si>
  <si>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</si>
  <si>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</si>
  <si>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</si>
  <si>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</si>
  <si>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</si>
  <si>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</si>
  <si>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</si>
  <si>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</si>
  <si>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</si>
  <si>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</si>
  <si>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</si>
  <si>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</si>
  <si>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</si>
  <si>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</si>
  <si>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</si>
  <si>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</si>
  <si>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</si>
  <si>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</si>
  <si>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</si>
  <si>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</si>
  <si>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</si>
  <si>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</si>
  <si>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</si>
  <si>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</si>
  <si>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</si>
  <si>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</si>
  <si>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</si>
  <si>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</si>
  <si>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</si>
  <si>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</si>
  <si>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</si>
  <si>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</si>
  <si>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</si>
  <si>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</si>
  <si>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</si>
  <si>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</si>
  <si>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</si>
  <si>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</si>
  <si>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</si>
  <si>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</si>
  <si>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</si>
  <si>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</si>
  <si>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</si>
  <si>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</si>
  <si>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</si>
  <si>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</si>
  <si>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</si>
  <si>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</si>
  <si>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</si>
  <si>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</si>
  <si>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</si>
  <si>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</si>
  <si>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</si>
  <si>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</si>
  <si>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</si>
  <si>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</si>
  <si>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</si>
  <si>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</si>
  <si>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</si>
  <si>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</si>
  <si>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</si>
  <si>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</si>
  <si>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</si>
  <si>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</si>
  <si>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</si>
  <si>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</si>
  <si>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</si>
  <si>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</si>
  <si>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</si>
  <si>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</si>
  <si>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</si>
  <si>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</si>
  <si>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</si>
  <si>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</si>
  <si>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</si>
  <si>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</si>
  <si>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</si>
  <si>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</si>
  <si>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</si>
  <si>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</si>
  <si>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</si>
  <si>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</si>
  <si>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</si>
  <si>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</si>
  <si>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</si>
  <si>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</si>
  <si>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</si>
  <si>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</si>
  <si>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</si>
  <si>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</si>
  <si>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</si>
  <si>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</si>
  <si>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</si>
  <si>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</si>
  <si>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</si>
  <si>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</si>
  <si>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</si>
  <si>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</si>
  <si>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</si>
  <si>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</si>
  <si>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</si>
  <si>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</si>
  <si>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</si>
  <si>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</si>
  <si>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</si>
  <si>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</si>
  <si>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</si>
  <si>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</si>
  <si>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</si>
  <si>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</si>
  <si>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</si>
  <si>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</si>
  <si>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</si>
  <si>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</si>
  <si>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</si>
  <si>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</si>
  <si>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</si>
  <si>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</si>
  <si>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</si>
  <si>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</si>
  <si>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</si>
  <si>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</si>
  <si>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</si>
  <si>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</si>
  <si>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</si>
  <si>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</si>
  <si>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</si>
  <si>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</si>
  <si>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</si>
  <si>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</si>
  <si>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</si>
  <si>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</si>
  <si>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</si>
  <si>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</si>
  <si>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</si>
  <si>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</si>
  <si>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</si>
  <si>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</si>
  <si>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</si>
  <si>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</si>
  <si>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</si>
  <si>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</si>
  <si>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</si>
  <si>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</si>
  <si>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</si>
  <si>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</si>
  <si>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</si>
  <si>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</si>
  <si>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</si>
  <si>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</si>
  <si>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</si>
  <si>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</si>
  <si>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</si>
  <si>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</si>
  <si>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</si>
  <si>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</si>
  <si>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</si>
  <si>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</si>
  <si>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</si>
  <si>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</si>
  <si>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</si>
  <si>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</si>
  <si>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</si>
  <si>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</si>
  <si>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</si>
  <si>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</si>
  <si>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</si>
  <si>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</si>
  <si>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</si>
  <si>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</si>
  <si>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</si>
  <si>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</si>
  <si>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</si>
  <si>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</si>
  <si>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</si>
  <si>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</si>
  <si>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</si>
  <si>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</si>
  <si>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</si>
  <si>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</si>
  <si>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</si>
  <si>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</si>
  <si>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</si>
  <si>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</si>
  <si>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</si>
  <si>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</si>
  <si>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</si>
  <si>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</si>
  <si>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</si>
  <si>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</si>
  <si>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</si>
  <si>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</si>
  <si>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</si>
  <si>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</si>
  <si>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</si>
  <si>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</si>
  <si>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</si>
  <si>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</si>
  <si>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</si>
  <si>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</si>
  <si>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</si>
  <si>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</si>
  <si>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</si>
  <si>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</si>
  <si>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</si>
  <si>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</si>
  <si>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</si>
  <si>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</si>
  <si>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</si>
  <si>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</si>
  <si>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</si>
  <si>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</si>
  <si>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</si>
  <si>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</si>
  <si>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</si>
  <si>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</si>
  <si>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</si>
  <si>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</si>
  <si>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</si>
  <si>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</si>
  <si>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</si>
  <si>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</si>
  <si>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</si>
  <si>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</si>
  <si>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</si>
  <si>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</si>
  <si>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</si>
  <si>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</si>
  <si>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</si>
  <si>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</si>
  <si>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</si>
  <si>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</si>
  <si>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</si>
  <si>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</si>
  <si>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</si>
  <si>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</si>
  <si>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</si>
  <si>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</si>
  <si>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</si>
  <si>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</si>
  <si>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</si>
  <si>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</si>
  <si>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</si>
  <si>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</si>
  <si>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</si>
  <si>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</si>
  <si>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</si>
  <si>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</si>
  <si>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</si>
  <si>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</si>
  <si>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</si>
  <si>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</si>
  <si>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</si>
  <si>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</si>
  <si>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</si>
  <si>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</si>
  <si>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</si>
  <si>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</si>
  <si>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</si>
  <si>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</si>
  <si>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</si>
  <si>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</si>
  <si>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</si>
  <si>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</si>
  <si>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</si>
  <si>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</si>
  <si>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</si>
  <si>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</si>
  <si>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</si>
  <si>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</si>
  <si>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</si>
  <si>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</si>
  <si>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</si>
  <si>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</si>
  <si>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</si>
  <si>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</si>
  <si>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</si>
  <si>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</si>
  <si>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</si>
  <si>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</si>
  <si>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</si>
  <si>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</si>
  <si>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</si>
  <si>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</si>
  <si>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</si>
  <si>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</si>
  <si>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</si>
  <si>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</si>
  <si>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</si>
  <si>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</si>
  <si>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</si>
  <si>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</si>
  <si>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</si>
  <si>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</si>
  <si>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</si>
  <si>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</si>
  <si>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</si>
  <si>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</si>
  <si>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</si>
  <si>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</si>
  <si>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</si>
  <si>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</si>
  <si>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</si>
  <si>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</si>
  <si>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</si>
  <si>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</si>
  <si>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</si>
  <si>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</si>
  <si>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</si>
  <si>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</si>
  <si>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</si>
  <si>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</si>
  <si>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</si>
  <si>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</si>
  <si>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</si>
  <si>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</si>
  <si>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</si>
  <si>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</si>
  <si>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</si>
  <si>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</si>
  <si>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</si>
  <si>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</si>
  <si>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</si>
  <si>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</si>
  <si>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</si>
  <si>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</si>
  <si>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</si>
  <si>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</si>
  <si>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</si>
  <si>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</si>
  <si>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</si>
  <si>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</si>
  <si>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</si>
  <si>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</si>
  <si>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</si>
  <si>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</si>
  <si>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</si>
  <si>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</si>
  <si>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</si>
  <si>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</si>
  <si>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</si>
  <si>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</si>
  <si>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</si>
  <si>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</si>
  <si>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</si>
  <si>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</si>
  <si>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</si>
  <si>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</si>
  <si>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</si>
  <si>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</si>
  <si>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</si>
  <si>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</si>
  <si>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</si>
  <si>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</si>
  <si>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</si>
  <si>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</si>
  <si>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</si>
  <si>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</si>
  <si>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</si>
  <si>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</si>
  <si>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</si>
  <si>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</si>
  <si>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</si>
  <si>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</si>
  <si>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</si>
  <si>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</si>
  <si>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</si>
  <si>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</si>
  <si>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</si>
  <si>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</si>
  <si>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</si>
  <si>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</si>
  <si>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</si>
  <si>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</si>
  <si>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</si>
  <si>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</si>
  <si>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</si>
  <si>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</si>
  <si>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</si>
  <si>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</si>
  <si>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</si>
  <si>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</si>
  <si>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</si>
  <si>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</si>
  <si>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</si>
  <si>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</si>
  <si>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</si>
  <si>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</si>
  <si>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</si>
  <si>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</si>
  <si>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</si>
  <si>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</si>
  <si>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</si>
  <si>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</si>
  <si>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</si>
  <si>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</si>
  <si>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</si>
  <si>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</si>
  <si>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</si>
  <si>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</si>
  <si>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</si>
  <si>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</si>
  <si>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</si>
  <si>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</si>
  <si>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</si>
  <si>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</si>
  <si>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</si>
  <si>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</si>
  <si>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</si>
  <si>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</si>
  <si>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</si>
  <si>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</si>
  <si>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</si>
  <si>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</si>
  <si>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</si>
  <si>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</si>
  <si>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</si>
  <si>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</si>
  <si>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</si>
  <si>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</si>
  <si>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</si>
  <si>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</si>
  <si>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</si>
  <si>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</si>
  <si>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</si>
  <si>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</si>
  <si>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</si>
  <si>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</si>
  <si>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</si>
  <si>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</si>
  <si>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</si>
  <si>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</si>
  <si>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</si>
  <si>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</si>
  <si>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</si>
  <si>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</si>
  <si>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</si>
  <si>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</si>
  <si>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</si>
  <si>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</si>
  <si>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</si>
  <si>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</si>
  <si>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</si>
  <si>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</si>
  <si>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</si>
  <si>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</si>
  <si>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</si>
  <si>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</si>
  <si>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</si>
  <si>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</si>
  <si>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</si>
  <si>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</si>
  <si>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</si>
  <si>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</si>
  <si>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</si>
  <si>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</si>
  <si>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</si>
  <si>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</si>
  <si>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</si>
  <si>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</si>
  <si>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</si>
  <si>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</si>
  <si>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</si>
  <si>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</si>
  <si>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</si>
  <si>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</si>
  <si>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</si>
  <si>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</si>
  <si>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</si>
  <si>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</si>
  <si>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</si>
  <si>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</si>
  <si>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</si>
  <si>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</si>
  <si>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</si>
  <si>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</si>
  <si>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</si>
  <si>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</si>
  <si>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</si>
  <si>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</si>
  <si>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</si>
  <si>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</si>
  <si>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</si>
  <si>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</si>
  <si>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</si>
  <si>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</si>
  <si>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</si>
  <si>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</si>
  <si>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</si>
  <si>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</si>
  <si>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</si>
  <si>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</si>
  <si>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</si>
  <si>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</si>
  <si>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</si>
  <si>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</si>
  <si>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</si>
  <si>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</si>
  <si>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</si>
  <si>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</si>
  <si>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</si>
  <si>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</si>
  <si>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</si>
  <si>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</si>
  <si>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</si>
  <si>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</si>
  <si>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</si>
  <si>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</si>
  <si>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</si>
  <si>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</si>
  <si>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</si>
  <si>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</si>
  <si>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</si>
  <si>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</si>
  <si>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</si>
  <si>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</si>
  <si>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</si>
  <si>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</si>
  <si>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</si>
  <si>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</si>
  <si>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</si>
  <si>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</si>
  <si>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</si>
  <si>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</si>
  <si>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</si>
  <si>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</si>
  <si>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</si>
  <si>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</si>
  <si>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</si>
  <si>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</si>
  <si>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</si>
  <si>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</si>
  <si>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</si>
  <si>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</si>
  <si>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</si>
  <si>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</si>
  <si>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</si>
  <si>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</si>
  <si>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</si>
  <si>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</si>
  <si>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</si>
  <si>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</si>
  <si>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</si>
  <si>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</si>
  <si>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</si>
  <si>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</si>
  <si>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</si>
  <si>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</si>
  <si>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</si>
  <si>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</si>
  <si>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</si>
  <si>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</si>
  <si>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</si>
  <si>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</si>
  <si>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</si>
  <si>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</si>
  <si>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</si>
  <si>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</si>
  <si>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</si>
  <si>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</si>
  <si>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</si>
  <si>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</si>
  <si>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</si>
  <si>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</si>
  <si>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</si>
  <si>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</si>
  <si>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</si>
  <si>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</si>
  <si>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</si>
  <si>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</si>
  <si>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</si>
  <si>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</si>
  <si>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</si>
  <si>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</si>
  <si>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</si>
  <si>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</si>
  <si>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</si>
  <si>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</si>
  <si>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</si>
  <si>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</si>
  <si>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</si>
  <si>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</si>
  <si>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</si>
  <si>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</si>
  <si>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</si>
  <si>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</si>
  <si>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</si>
  <si>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</si>
  <si>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</si>
  <si>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</si>
  <si>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</si>
  <si>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</si>
  <si>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</si>
  <si>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</si>
  <si>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</si>
  <si>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</si>
  <si>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</si>
  <si>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</si>
  <si>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</si>
  <si>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</si>
  <si>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</si>
  <si>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</si>
  <si>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</si>
  <si>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</si>
  <si>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</si>
  <si>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</si>
  <si>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</si>
  <si>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</si>
  <si>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</si>
  <si>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</si>
  <si>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</si>
  <si>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</si>
  <si>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</si>
  <si>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</si>
  <si>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</si>
  <si>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</si>
  <si>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</si>
  <si>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</si>
  <si>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</si>
  <si>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</si>
  <si>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</si>
  <si>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</si>
  <si>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</si>
  <si>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</si>
  <si>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</si>
  <si>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</si>
  <si>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</si>
  <si>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</si>
  <si>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</si>
  <si>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</si>
  <si>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</si>
  <si>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</si>
  <si>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</si>
  <si>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</si>
  <si>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</si>
  <si>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</si>
  <si>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</si>
  <si>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</si>
  <si>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</si>
  <si>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</si>
  <si>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</si>
  <si>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</si>
  <si>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</si>
  <si>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</si>
  <si>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</si>
  <si>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</si>
  <si>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</si>
  <si>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</si>
  <si>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</si>
  <si>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</si>
  <si>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</si>
  <si>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</si>
  <si>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</si>
  <si>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</si>
  <si>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</si>
  <si>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</si>
  <si>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</si>
  <si>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</si>
  <si>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</si>
  <si>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</si>
  <si>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</si>
  <si>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</si>
  <si>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</si>
  <si>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</si>
  <si>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</si>
  <si>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</si>
  <si>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</si>
  <si>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</si>
  <si>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</si>
  <si>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</si>
  <si>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</si>
  <si>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</si>
  <si>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</si>
  <si>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</si>
  <si>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</si>
  <si>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</si>
  <si>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</si>
  <si>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</si>
  <si>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</si>
  <si>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</si>
  <si>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</si>
  <si>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</si>
  <si>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</si>
  <si>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</si>
  <si>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</si>
  <si>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</si>
  <si>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</si>
  <si>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</si>
  <si>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</si>
  <si>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</si>
  <si>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</si>
  <si>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</si>
  <si>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</si>
  <si>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</si>
  <si>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</si>
  <si>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</si>
  <si>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</si>
  <si>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</si>
  <si>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</si>
  <si>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</si>
  <si>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</si>
  <si>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</si>
  <si>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</si>
  <si>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</si>
  <si>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</si>
  <si>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</si>
  <si>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</si>
  <si>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</si>
  <si>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</si>
  <si>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</si>
  <si>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</si>
  <si>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</si>
  <si>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</si>
  <si>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</si>
  <si>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</si>
  <si>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</si>
  <si>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</si>
  <si>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</si>
  <si>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</si>
  <si>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</si>
  <si>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</si>
  <si>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</si>
  <si>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</si>
  <si>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</si>
  <si>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</si>
  <si>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</si>
  <si>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</si>
  <si>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</si>
  <si>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</si>
  <si>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</si>
  <si>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</si>
  <si>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</si>
  <si>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</si>
  <si>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</si>
  <si>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</si>
  <si>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</si>
  <si>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</si>
  <si>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</si>
  <si>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</si>
  <si>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</si>
  <si>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</si>
  <si>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</si>
  <si>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</si>
  <si>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</si>
  <si>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</si>
  <si>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</si>
  <si>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</si>
  <si>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</si>
  <si>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</si>
  <si>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</si>
  <si>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</si>
  <si>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</si>
  <si>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</si>
  <si>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</si>
  <si>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</si>
  <si>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</si>
  <si>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</si>
  <si>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</si>
  <si>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</si>
  <si>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</si>
  <si>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</si>
  <si>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</si>
  <si>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</si>
  <si>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</si>
  <si>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</si>
  <si>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</si>
  <si>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</si>
  <si>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</si>
  <si>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</si>
  <si>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</si>
  <si>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</si>
  <si>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</si>
  <si>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</si>
  <si>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</si>
  <si>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</si>
  <si>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</si>
  <si>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</si>
  <si>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</si>
  <si>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</si>
  <si>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</si>
  <si>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</si>
  <si>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</si>
  <si>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</si>
  <si>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</si>
  <si>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</si>
  <si>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</si>
  <si>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</si>
  <si>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</si>
  <si>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</si>
  <si>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</si>
  <si>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</si>
  <si>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</si>
  <si>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</si>
  <si>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</si>
  <si>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</si>
  <si>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</si>
  <si>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</si>
  <si>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</si>
  <si>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</si>
  <si>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</si>
  <si>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</si>
  <si>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</si>
  <si>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</si>
  <si>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</si>
  <si>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</si>
  <si>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</si>
  <si>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</si>
  <si>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</si>
  <si>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</si>
  <si>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</si>
  <si>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</si>
  <si>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</si>
  <si>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</si>
  <si>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</si>
  <si>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</si>
  <si>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</si>
  <si>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</si>
  <si>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</si>
  <si>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</si>
  <si>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</si>
  <si>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</si>
  <si>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</si>
  <si>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</si>
  <si>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</si>
  <si>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</si>
  <si>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</si>
  <si>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</si>
  <si>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</si>
  <si>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</si>
  <si>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</si>
  <si>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</si>
  <si>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</si>
  <si>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</si>
  <si>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</si>
  <si>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</si>
  <si>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</si>
  <si>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</si>
  <si>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</si>
  <si>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</si>
  <si>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</si>
  <si>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</si>
  <si>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</si>
  <si>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</si>
  <si>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</si>
  <si>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</si>
  <si>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</si>
  <si>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</si>
  <si>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</si>
  <si>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</si>
  <si>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</si>
  <si>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</si>
  <si>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</si>
  <si>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</si>
  <si>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</si>
  <si>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</si>
  <si>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</si>
  <si>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</si>
  <si>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</si>
  <si>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</si>
  <si>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</si>
  <si>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</si>
  <si>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</si>
  <si>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</si>
  <si>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</si>
  <si>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</si>
  <si>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</si>
  <si>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</si>
  <si>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</si>
  <si>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</si>
  <si>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</si>
  <si>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</si>
  <si>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</si>
  <si>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</si>
  <si>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</si>
  <si>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</si>
  <si>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</si>
  <si>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</si>
  <si>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</si>
  <si>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</si>
  <si>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</si>
  <si>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</si>
  <si>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</si>
  <si>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</si>
  <si>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</si>
  <si>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</si>
  <si>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</si>
  <si>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</si>
  <si>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</si>
  <si>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</si>
  <si>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</si>
  <si>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</si>
  <si>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</si>
  <si>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</si>
  <si>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</si>
  <si>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</si>
  <si>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</si>
  <si>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</si>
  <si>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</si>
  <si>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</si>
  <si>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</si>
  <si>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</si>
  <si>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</si>
  <si>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</si>
  <si>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</si>
  <si>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</si>
  <si>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</si>
  <si>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</si>
  <si>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</si>
  <si>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</si>
  <si>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</si>
  <si>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</si>
  <si>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</si>
  <si>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</si>
  <si>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</si>
  <si>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</si>
  <si>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</si>
  <si>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</si>
  <si>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</si>
  <si>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</si>
  <si>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</si>
  <si>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</si>
  <si>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</si>
  <si>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</si>
  <si>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</si>
  <si>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</si>
  <si>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</si>
  <si>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</si>
  <si>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</si>
  <si>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</si>
  <si>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</si>
  <si>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</si>
  <si>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</si>
  <si>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</si>
  <si>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</si>
  <si>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</si>
  <si>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</si>
  <si>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</si>
  <si>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</si>
  <si>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</si>
  <si>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</si>
  <si>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</si>
  <si>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</si>
  <si>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</si>
  <si>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</si>
  <si>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</si>
  <si>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</si>
  <si>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</si>
  <si>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</si>
  <si>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</si>
  <si>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</si>
  <si>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</si>
  <si>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</si>
  <si>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</si>
  <si>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</si>
  <si>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</si>
  <si>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</si>
  <si>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</si>
  <si>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</si>
  <si>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</si>
  <si>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</si>
  <si>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</si>
  <si>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</si>
  <si>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</si>
  <si>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</si>
  <si>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</si>
  <si>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</si>
  <si>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</si>
  <si>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</si>
  <si>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</si>
  <si>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</si>
  <si>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</si>
  <si>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</si>
  <si>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</si>
  <si>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</si>
  <si>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</si>
  <si>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</si>
  <si>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</si>
  <si>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</si>
  <si>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</si>
  <si>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</si>
  <si>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</si>
  <si>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</si>
  <si>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</si>
  <si>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</si>
  <si>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</si>
  <si>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</si>
  <si>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</si>
  <si>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</si>
  <si>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</si>
  <si>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</si>
  <si>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</si>
  <si>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</si>
  <si>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</si>
  <si>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</si>
  <si>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</si>
  <si>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</si>
  <si>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</si>
  <si>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</si>
  <si>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</si>
  <si>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</si>
  <si>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</si>
  <si>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</si>
  <si>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</si>
  <si>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</si>
  <si>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</si>
  <si>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</si>
  <si>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</si>
  <si>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</si>
  <si>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</si>
  <si>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</si>
  <si>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</si>
  <si>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</si>
  <si>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</si>
  <si>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</si>
  <si>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</si>
  <si>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</si>
  <si>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</si>
  <si>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</si>
  <si>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</si>
  <si>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</si>
  <si>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</si>
  <si>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</si>
  <si>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</si>
  <si>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</si>
  <si>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</si>
  <si>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</si>
  <si>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</si>
  <si>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</si>
  <si>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</si>
  <si>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</si>
  <si>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</si>
  <si>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</si>
  <si>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</si>
  <si>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</si>
  <si>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</si>
  <si>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</si>
  <si>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</si>
  <si>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</si>
  <si>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</si>
  <si>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</si>
  <si>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</si>
  <si>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</si>
  <si>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</si>
  <si>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</si>
  <si>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</si>
  <si>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</si>
  <si>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</si>
  <si>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</si>
  <si>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</si>
  <si>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</si>
  <si>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</si>
  <si>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</si>
  <si>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</si>
  <si>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</si>
  <si>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</si>
  <si>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</si>
  <si>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</si>
  <si>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</si>
  <si>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</si>
  <si>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</si>
  <si>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</si>
  <si>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</si>
  <si>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</si>
  <si>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</si>
  <si>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</si>
  <si>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</si>
  <si>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</si>
  <si>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</si>
  <si>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</si>
  <si>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</si>
  <si>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</si>
  <si>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</si>
  <si>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</si>
  <si>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</si>
  <si>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</si>
  <si>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</si>
  <si>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</si>
  <si>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</si>
  <si>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</si>
  <si>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</si>
  <si>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</si>
  <si>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</si>
  <si>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</si>
  <si>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</si>
  <si>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</si>
  <si>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</si>
  <si>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</si>
  <si>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</si>
  <si>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</si>
  <si>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</si>
  <si>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</si>
  <si>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</si>
  <si>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</si>
  <si>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</si>
  <si>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</si>
  <si>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</si>
  <si>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</si>
  <si>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</si>
  <si>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</si>
  <si>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</si>
  <si>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</si>
  <si>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</si>
  <si>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</si>
  <si>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</si>
  <si>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</si>
  <si>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</si>
  <si>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</si>
  <si>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</si>
  <si>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</si>
  <si>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</si>
  <si>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</si>
  <si>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</si>
  <si>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</si>
  <si>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</si>
  <si>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</si>
  <si>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</si>
  <si>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</si>
  <si>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</si>
  <si>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</si>
  <si>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</si>
  <si>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</si>
  <si>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</si>
  <si>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</si>
  <si>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</si>
  <si>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</si>
  <si>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</si>
  <si>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</si>
  <si>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</si>
  <si>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</si>
  <si>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</si>
  <si>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</si>
  <si>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</si>
  <si>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</si>
  <si>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</si>
  <si>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</si>
  <si>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</si>
  <si>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</si>
  <si>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</si>
  <si>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</si>
  <si>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</si>
  <si>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</si>
  <si>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</si>
  <si>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</si>
  <si>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</si>
  <si>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</si>
  <si>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</si>
  <si>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</si>
  <si>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</si>
  <si>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</si>
  <si>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</si>
  <si>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</si>
  <si>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</si>
  <si>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</si>
  <si>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</si>
  <si>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</si>
  <si>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</si>
  <si>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</si>
  <si>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</si>
  <si>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</si>
  <si>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</si>
  <si>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</si>
  <si>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</si>
  <si>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</si>
  <si>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</si>
  <si>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</si>
  <si>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</si>
  <si>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</si>
  <si>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</si>
  <si>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</si>
  <si>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</si>
  <si>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</si>
  <si>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</si>
  <si>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</si>
  <si>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</si>
  <si>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</si>
  <si>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</si>
  <si>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</si>
  <si>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</si>
  <si>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</si>
  <si>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</si>
  <si>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</si>
  <si>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</si>
  <si>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</si>
  <si>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</si>
  <si>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</si>
  <si>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</si>
  <si>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</si>
  <si>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</si>
  <si>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</si>
  <si>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</si>
  <si>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</si>
  <si>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</si>
  <si>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</si>
  <si>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</si>
  <si>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</si>
  <si>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</si>
  <si>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</si>
  <si>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</si>
  <si>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</si>
  <si>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</si>
  <si>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</si>
  <si>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</si>
  <si>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</si>
  <si>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</si>
  <si>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</si>
  <si>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</si>
  <si>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</si>
  <si>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</si>
  <si>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</si>
  <si>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</si>
  <si>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</si>
  <si>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</si>
  <si>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</si>
  <si>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</si>
  <si>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</si>
  <si>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</si>
  <si>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</si>
  <si>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</si>
  <si>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</si>
  <si>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</si>
  <si>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</si>
  <si>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</si>
  <si>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</si>
  <si>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</si>
  <si>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</si>
  <si>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</si>
  <si>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</si>
  <si>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</si>
  <si>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</si>
  <si>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</si>
  <si>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</si>
  <si>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</si>
  <si>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</si>
  <si>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</si>
  <si>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</si>
  <si>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</si>
  <si>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</si>
  <si>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</si>
  <si>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</si>
  <si>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</si>
  <si>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</si>
  <si>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</si>
  <si>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</si>
  <si>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</si>
  <si>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</si>
  <si>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</si>
  <si>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</si>
  <si>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</si>
  <si>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</si>
  <si>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</si>
  <si>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</si>
  <si>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</si>
  <si>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</si>
  <si>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</si>
  <si>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</si>
  <si>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</si>
  <si>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</si>
  <si>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</si>
  <si>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</si>
  <si>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</si>
  <si>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</si>
  <si>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</si>
  <si>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</si>
  <si>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</si>
  <si>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</si>
  <si>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</si>
  <si>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</si>
  <si>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</si>
  <si>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</si>
  <si>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</si>
  <si>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</si>
  <si>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</si>
  <si>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</si>
  <si>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</si>
  <si>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</si>
  <si>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</si>
  <si>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</si>
  <si>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</si>
  <si>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</si>
  <si>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</si>
  <si>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</si>
  <si>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</si>
  <si>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</si>
  <si>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</si>
  <si>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</si>
  <si>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</si>
  <si>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</si>
  <si>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</si>
  <si>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</si>
  <si>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</si>
  <si>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</si>
  <si>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</si>
  <si>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</si>
  <si>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</si>
  <si>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</si>
  <si>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</si>
  <si>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</si>
  <si>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</si>
  <si>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</si>
  <si>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</si>
  <si>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</si>
  <si>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</si>
  <si>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</si>
  <si>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</si>
  <si>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</si>
  <si>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</si>
  <si>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</si>
  <si>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</si>
  <si>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</si>
  <si>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</si>
  <si>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</si>
  <si>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</si>
  <si>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</si>
  <si>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</si>
  <si>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</si>
  <si>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</si>
  <si>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</si>
  <si>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</si>
  <si>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</si>
  <si>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</si>
  <si>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</si>
  <si>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</si>
  <si>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</si>
  <si>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</si>
  <si>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</si>
  <si>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</si>
  <si>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</si>
  <si>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</si>
  <si>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</si>
  <si>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</si>
  <si>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</si>
  <si>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</si>
  <si>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</si>
  <si>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</si>
  <si>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</si>
  <si>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</si>
  <si>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</si>
  <si>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</si>
  <si>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</si>
  <si>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</si>
  <si>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</si>
  <si>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</si>
  <si>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</si>
  <si>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</si>
  <si>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</si>
  <si>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</si>
  <si>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</si>
  <si>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</si>
  <si>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</si>
  <si>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</si>
  <si>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</si>
  <si>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</si>
  <si>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</si>
  <si>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</si>
  <si>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</si>
  <si>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</si>
  <si>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</si>
  <si>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</si>
  <si>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</si>
  <si>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</si>
  <si>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</si>
  <si>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</si>
  <si>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</si>
  <si>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</si>
  <si>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</si>
  <si>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</si>
  <si>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</si>
  <si>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</si>
  <si>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</si>
  <si>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</si>
  <si>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</si>
  <si>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</si>
  <si>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</si>
  <si>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</si>
  <si>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</si>
  <si>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</si>
  <si>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</si>
  <si>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</si>
  <si>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</si>
  <si>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</si>
  <si>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</si>
  <si>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</si>
  <si>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</si>
  <si>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</si>
  <si>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</si>
  <si>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</si>
  <si>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</si>
  <si>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</si>
  <si>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</si>
  <si>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</si>
  <si>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</si>
  <si>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</si>
  <si>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</si>
  <si>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</si>
  <si>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</si>
  <si>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</si>
  <si>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</si>
  <si>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</si>
  <si>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</si>
  <si>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</si>
  <si>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</si>
  <si>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</si>
  <si>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</si>
  <si>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</si>
  <si>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</si>
  <si>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</si>
  <si>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</si>
  <si>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</si>
  <si>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</si>
  <si>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</si>
  <si>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</si>
  <si>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</si>
  <si>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</si>
  <si>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</si>
  <si>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</si>
  <si>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</si>
  <si>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</si>
  <si>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</si>
  <si>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</si>
  <si>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</si>
  <si>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</si>
  <si>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</si>
  <si>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</si>
  <si>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</si>
  <si>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</si>
  <si>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</si>
  <si>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</si>
  <si>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</si>
  <si>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</si>
  <si>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</si>
  <si>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</si>
  <si>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</si>
  <si>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</si>
  <si>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</si>
  <si>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</si>
  <si>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</si>
  <si>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</si>
  <si>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</si>
  <si>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</si>
  <si>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</si>
  <si>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</si>
  <si>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</si>
  <si>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</si>
  <si>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</si>
  <si>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</si>
  <si>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</si>
  <si>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</si>
  <si>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</si>
  <si>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</si>
  <si>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</si>
  <si>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</si>
  <si>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</si>
  <si>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</si>
  <si>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</si>
  <si>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</si>
  <si>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</si>
  <si>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</si>
  <si>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</si>
  <si>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</si>
  <si>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</si>
  <si>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</si>
  <si>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</si>
  <si>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</si>
  <si>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</si>
  <si>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</si>
  <si>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</si>
  <si>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</si>
  <si>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</si>
  <si>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</si>
  <si>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</si>
  <si>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</si>
  <si>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</si>
  <si>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</si>
  <si>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</si>
  <si>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</si>
  <si>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</si>
  <si>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</si>
  <si>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</si>
  <si>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</si>
  <si>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</si>
  <si>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</si>
  <si>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</si>
  <si>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</si>
  <si>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</si>
  <si>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</si>
  <si>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</si>
  <si>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</si>
  <si>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</si>
  <si>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</si>
  <si>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</si>
  <si>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</si>
  <si>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</si>
  <si>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</si>
  <si>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</si>
  <si>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</si>
  <si>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</si>
  <si>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</si>
  <si>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</si>
  <si>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</si>
  <si>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</si>
  <si>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</si>
  <si>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</si>
  <si>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</si>
  <si>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</si>
  <si>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</si>
  <si>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</si>
  <si>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</si>
  <si>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</si>
  <si>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</si>
  <si>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</si>
  <si>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</si>
  <si>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</si>
  <si>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</si>
  <si>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</si>
  <si>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</si>
  <si>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</si>
  <si>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</si>
  <si>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</si>
  <si>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</si>
  <si>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</si>
  <si>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</si>
  <si>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</si>
  <si>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</si>
  <si>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</si>
  <si>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</si>
  <si>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</si>
  <si>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</si>
  <si>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</si>
  <si>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</si>
  <si>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</si>
  <si>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</si>
  <si>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</si>
  <si>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</si>
  <si>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</si>
  <si>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</si>
  <si>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</si>
  <si>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</si>
  <si>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</si>
  <si>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</si>
  <si>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</si>
  <si>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</si>
  <si>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</si>
  <si>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</si>
  <si>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</si>
  <si>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</si>
  <si>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</si>
  <si>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</si>
  <si>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</si>
  <si>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</si>
  <si>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</si>
  <si>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</si>
  <si>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</si>
  <si>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</si>
  <si>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</si>
  <si>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</si>
  <si>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</si>
  <si>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</si>
  <si>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</si>
  <si>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</si>
  <si>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</si>
  <si>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</si>
  <si>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</si>
  <si>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</si>
  <si>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</si>
  <si>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</si>
  <si>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</si>
  <si>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</si>
  <si>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</si>
  <si>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</si>
  <si>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</si>
  <si>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</si>
  <si>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</si>
  <si>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</si>
  <si>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</si>
  <si>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</si>
  <si>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</si>
  <si>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</si>
  <si>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</si>
  <si>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</si>
  <si>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</si>
  <si>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</si>
  <si>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</si>
  <si>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</si>
  <si>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</si>
  <si>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</si>
  <si>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</si>
  <si>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</si>
  <si>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</si>
  <si>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</si>
  <si>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</si>
  <si>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</si>
  <si>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</si>
  <si>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</si>
  <si>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</si>
  <si>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</si>
  <si>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</si>
  <si>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</si>
  <si>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</si>
  <si>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</si>
  <si>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</si>
  <si>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</si>
  <si>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</si>
  <si>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</si>
  <si>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</si>
  <si>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</si>
  <si>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</si>
  <si>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</si>
  <si>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</si>
  <si>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</si>
  <si>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</si>
  <si>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</si>
  <si>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</si>
  <si>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</si>
  <si>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</si>
  <si>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</si>
  <si>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</si>
  <si>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</si>
  <si>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</si>
  <si>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</si>
  <si>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</si>
  <si>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</si>
  <si>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</si>
  <si>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</si>
  <si>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</si>
  <si>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</si>
  <si>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</si>
  <si>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</si>
  <si>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</si>
  <si>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</si>
  <si>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</si>
  <si>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</si>
  <si>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</si>
  <si>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</si>
  <si>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</si>
  <si>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</si>
  <si>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</si>
  <si>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</si>
  <si>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</si>
  <si>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</si>
  <si>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</si>
  <si>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</si>
  <si>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</si>
  <si>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</si>
  <si>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</si>
  <si>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</si>
  <si>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</si>
  <si>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</si>
  <si>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</si>
  <si>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</si>
  <si>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</si>
  <si>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</si>
  <si>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</si>
  <si>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</si>
  <si>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</si>
  <si>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</si>
  <si>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</si>
  <si>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</si>
  <si>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</si>
  <si>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</si>
  <si>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</si>
  <si>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</si>
  <si>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</si>
  <si>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</si>
  <si>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</si>
  <si>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</si>
  <si>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</si>
  <si>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</si>
  <si>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</si>
  <si>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</si>
  <si>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</si>
  <si>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</si>
  <si>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</si>
  <si>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</si>
  <si>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</si>
  <si>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</si>
  <si>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</si>
  <si>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</si>
  <si>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</si>
  <si>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</si>
  <si>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</si>
  <si>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</si>
  <si>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</si>
  <si>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</si>
  <si>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</si>
  <si>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</si>
  <si>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</si>
  <si>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</si>
  <si>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</si>
  <si>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</si>
  <si>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</si>
  <si>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</si>
  <si>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</si>
  <si>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</si>
  <si>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</si>
  <si>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</si>
  <si>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</si>
  <si>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</si>
  <si>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</si>
  <si>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</si>
  <si>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</si>
  <si>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</si>
  <si>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</si>
  <si>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</si>
  <si>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</si>
  <si>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</si>
  <si>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</si>
  <si>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</si>
  <si>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</si>
  <si>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</si>
  <si>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</si>
  <si>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</si>
  <si>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</si>
  <si>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</si>
  <si>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</si>
  <si>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</si>
  <si>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</si>
  <si>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</si>
  <si>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</si>
  <si>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</si>
  <si>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</si>
  <si>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</si>
  <si>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</si>
  <si>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</si>
  <si>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</si>
  <si>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</si>
  <si>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</si>
  <si>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</si>
  <si>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</si>
  <si>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</si>
  <si>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</si>
  <si>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</si>
  <si>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</si>
  <si>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</si>
  <si>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</si>
  <si>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</si>
  <si>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</si>
  <si>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</si>
  <si>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</si>
  <si>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</si>
  <si>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</si>
  <si>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</si>
  <si>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</si>
  <si>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</si>
  <si>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</si>
  <si>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</si>
  <si>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</si>
  <si>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</si>
  <si>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</si>
  <si>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</si>
  <si>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</si>
  <si>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</si>
  <si>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</si>
  <si>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</si>
  <si>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</si>
  <si>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</si>
  <si>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</si>
  <si>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</si>
  <si>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</si>
  <si>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</si>
  <si>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</si>
  <si>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</si>
  <si>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</si>
  <si>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</si>
  <si>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</si>
  <si>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</si>
  <si>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</si>
  <si>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</si>
  <si>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</si>
  <si>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</si>
  <si>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</si>
  <si>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</si>
  <si>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</si>
  <si>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</si>
  <si>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</si>
  <si>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</si>
  <si>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</si>
  <si>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</si>
  <si>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</si>
  <si>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</si>
  <si>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</si>
  <si>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</si>
  <si>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</si>
  <si>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</si>
  <si>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</si>
  <si>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</si>
  <si>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</si>
  <si>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</si>
  <si>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</si>
  <si>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</si>
  <si>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</si>
  <si>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</si>
  <si>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</si>
  <si>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</si>
  <si>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</si>
  <si>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</si>
  <si>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</si>
  <si>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</si>
  <si>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</si>
  <si>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</si>
  <si>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</si>
  <si>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</si>
  <si>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</si>
  <si>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</si>
  <si>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</si>
  <si>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</si>
  <si>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</si>
  <si>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</si>
  <si>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</si>
  <si>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</si>
  <si>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</si>
  <si>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</si>
  <si>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</si>
  <si>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</si>
  <si>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</si>
  <si>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</si>
  <si>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</si>
  <si>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</si>
  <si>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</si>
  <si>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</si>
  <si>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</si>
  <si>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</si>
  <si>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</si>
  <si>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</si>
  <si>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</si>
  <si>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</si>
  <si>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</si>
  <si>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</si>
  <si>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</si>
  <si>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</si>
  <si>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</si>
  <si>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</si>
  <si>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</si>
  <si>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</si>
  <si>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</si>
  <si>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</si>
  <si>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</si>
  <si>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</si>
  <si>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</si>
  <si>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</si>
  <si>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</si>
  <si>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</si>
  <si>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</si>
  <si>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</si>
  <si>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</si>
  <si>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</si>
  <si>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</si>
  <si>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</si>
  <si>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</si>
  <si>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</si>
  <si>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</si>
  <si>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</si>
  <si>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</si>
  <si>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</si>
  <si>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</si>
  <si>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</si>
  <si>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</si>
  <si>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</si>
  <si>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</si>
  <si>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</si>
  <si>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</si>
  <si>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</si>
  <si>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</si>
  <si>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</si>
  <si>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</si>
  <si>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</si>
  <si>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</si>
  <si>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</si>
  <si>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</si>
  <si>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</si>
  <si>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</si>
  <si>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</si>
  <si>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</si>
  <si>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</si>
  <si>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</si>
  <si>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</si>
  <si>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</si>
  <si>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</si>
  <si>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</si>
  <si>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</si>
  <si>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</si>
  <si>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</si>
  <si>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</si>
  <si>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</si>
  <si>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</si>
  <si>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</si>
  <si>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</si>
  <si>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</si>
  <si>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</si>
  <si>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</si>
  <si>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</si>
  <si>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</si>
  <si>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</si>
  <si>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</si>
  <si>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</si>
  <si>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</si>
  <si>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</si>
  <si>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</si>
  <si>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</si>
  <si>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</si>
  <si>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</si>
  <si>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</si>
  <si>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</si>
  <si>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</si>
  <si>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</si>
  <si>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</si>
  <si>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</si>
  <si>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</si>
  <si>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</si>
  <si>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</si>
  <si>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</si>
  <si>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</si>
  <si>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</si>
  <si>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</si>
  <si>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</si>
  <si>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</si>
  <si>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</si>
  <si>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</si>
  <si>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</si>
  <si>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</si>
  <si>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</si>
  <si>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</si>
  <si>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</si>
  <si>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</si>
  <si>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</si>
  <si>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</si>
  <si>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</si>
  <si>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</si>
  <si>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</si>
  <si>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</si>
  <si>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</si>
  <si>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</si>
  <si>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</si>
  <si>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</si>
  <si>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</si>
  <si>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</si>
  <si>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</si>
  <si>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</si>
  <si>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</si>
  <si>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</si>
  <si>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</si>
  <si>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</si>
  <si>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</si>
  <si>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</si>
  <si>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</si>
  <si>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</si>
  <si>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</si>
  <si>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</si>
  <si>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</si>
  <si>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</si>
  <si>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</si>
  <si>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</si>
  <si>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</si>
  <si>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</si>
  <si>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</si>
  <si>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</si>
  <si>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</si>
  <si>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</si>
  <si>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</si>
  <si>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</si>
  <si>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</si>
  <si>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</si>
  <si>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</si>
  <si>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</si>
  <si>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</si>
  <si>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</si>
  <si>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</si>
  <si>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</si>
  <si>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</si>
  <si>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</si>
  <si>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</si>
  <si>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</si>
  <si>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</si>
  <si>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</si>
  <si>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</si>
  <si>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</si>
  <si>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</si>
  <si>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</si>
  <si>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</si>
  <si>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</si>
  <si>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</si>
  <si>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</si>
  <si>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</si>
  <si>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</si>
  <si>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</si>
  <si>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</si>
  <si>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</si>
  <si>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</si>
  <si>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</si>
  <si>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</si>
  <si>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</si>
  <si>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</si>
  <si>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</si>
  <si>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</si>
  <si>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</si>
  <si>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</si>
  <si>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</si>
  <si>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</si>
  <si>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</si>
  <si>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</si>
  <si>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</si>
  <si>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</si>
  <si>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</si>
  <si>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</si>
  <si>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</si>
  <si>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</si>
  <si>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</si>
  <si>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</si>
  <si>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</si>
  <si>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</si>
  <si>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</si>
  <si>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</si>
  <si>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</si>
  <si>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</si>
  <si>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</si>
  <si>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</si>
  <si>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</si>
  <si>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</si>
  <si>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</si>
  <si>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</si>
  <si>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</si>
  <si>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</si>
  <si>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</si>
  <si>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</si>
  <si>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</si>
  <si>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</si>
  <si>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</si>
  <si>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</si>
  <si>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</si>
  <si>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</si>
  <si>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</si>
  <si>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</si>
  <si>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</si>
  <si>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</si>
  <si>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</si>
  <si>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</si>
  <si>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</si>
  <si>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</si>
  <si>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</si>
  <si>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</si>
  <si>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</si>
  <si>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</si>
  <si>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</si>
  <si>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</si>
  <si>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</si>
  <si>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</si>
  <si>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</si>
  <si>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</si>
  <si>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</si>
  <si>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</si>
  <si>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</si>
  <si>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</si>
  <si>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</si>
  <si>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</si>
  <si>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</si>
  <si>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</si>
  <si>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</si>
  <si>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</si>
  <si>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</si>
  <si>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</si>
  <si>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</si>
  <si>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</si>
  <si>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</si>
  <si>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</si>
  <si>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</si>
  <si>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</si>
  <si>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</si>
  <si>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</si>
  <si>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</si>
  <si>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</si>
  <si>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</si>
  <si>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</si>
  <si>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</si>
  <si>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</si>
  <si>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</si>
  <si>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</si>
  <si>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</si>
  <si>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</si>
  <si>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</si>
  <si>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</si>
  <si>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</si>
  <si>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</si>
  <si>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</si>
  <si>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</si>
  <si>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</si>
  <si>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</si>
  <si>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</si>
  <si>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</si>
  <si>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</si>
  <si>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</si>
  <si>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</si>
  <si>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</si>
  <si>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</si>
  <si>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</si>
  <si>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</si>
  <si>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</si>
  <si>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</si>
  <si>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</si>
  <si>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</si>
  <si>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</si>
  <si>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</si>
  <si>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</si>
  <si>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</si>
  <si>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</si>
  <si>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</si>
  <si>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</si>
  <si>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</si>
  <si>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</si>
  <si>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</si>
  <si>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</si>
  <si>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</si>
  <si>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</si>
  <si>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</si>
  <si>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</si>
  <si>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</si>
  <si>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</si>
  <si>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</si>
  <si>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</si>
  <si>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</si>
  <si>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</si>
  <si>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</si>
  <si>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</si>
  <si>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</si>
  <si>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</si>
  <si>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</si>
  <si>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</si>
  <si>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</si>
  <si>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</si>
  <si>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</si>
  <si>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</si>
  <si>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</si>
  <si>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</si>
  <si>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</si>
  <si>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</si>
  <si>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</si>
  <si>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</si>
  <si>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</si>
  <si>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</si>
  <si>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</si>
  <si>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</si>
  <si>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</si>
  <si>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</si>
  <si>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</si>
  <si>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</si>
  <si>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</si>
  <si>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</si>
  <si>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</si>
  <si>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</si>
  <si>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</si>
  <si>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</si>
  <si>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</si>
  <si>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</si>
  <si>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</si>
  <si>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</si>
  <si>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</si>
  <si>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</si>
  <si>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</si>
  <si>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</si>
  <si>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</si>
  <si>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</si>
  <si>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</si>
  <si>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</si>
  <si>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</si>
  <si>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</si>
  <si>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</si>
  <si>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</si>
  <si>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</si>
  <si>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</si>
  <si>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</si>
  <si>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</si>
  <si>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</si>
  <si>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</si>
  <si>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</si>
  <si>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</si>
  <si>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</si>
  <si>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</si>
  <si>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</si>
  <si>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</si>
  <si>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</si>
  <si>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</si>
  <si>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</si>
  <si>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</si>
  <si>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</si>
  <si>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</si>
  <si>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</si>
  <si>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</si>
  <si>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</si>
  <si>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</si>
  <si>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</si>
  <si>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</si>
  <si>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</si>
  <si>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</si>
  <si>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</si>
  <si>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</si>
  <si>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</si>
  <si>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</si>
  <si>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</si>
  <si>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</si>
  <si>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</si>
  <si>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</si>
  <si>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</si>
  <si>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</si>
  <si>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</si>
  <si>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</si>
  <si>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</si>
  <si>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</si>
  <si>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</si>
  <si>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</si>
  <si>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</si>
  <si>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</si>
  <si>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</si>
  <si>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</si>
  <si>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</si>
  <si>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</si>
  <si>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</si>
  <si>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</si>
  <si>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</si>
  <si>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</si>
  <si>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</si>
  <si>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</si>
  <si>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</si>
  <si>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</si>
  <si>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</si>
  <si>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</si>
  <si>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</si>
  <si>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</si>
  <si>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</si>
  <si>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</si>
  <si>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</si>
  <si>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</si>
  <si>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</si>
  <si>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</si>
  <si>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</si>
  <si>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</si>
  <si>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</si>
  <si>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</si>
  <si>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</si>
  <si>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</si>
  <si>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</si>
  <si>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</si>
  <si>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</si>
  <si>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</si>
  <si>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</si>
  <si>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</si>
  <si>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</si>
  <si>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</si>
  <si>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</si>
  <si>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</si>
  <si>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</si>
  <si>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</si>
  <si>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</si>
  <si>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</si>
  <si>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</si>
  <si>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</si>
  <si>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</si>
  <si>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</si>
  <si>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</si>
  <si>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</si>
  <si>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</si>
  <si>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</si>
  <si>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</si>
  <si>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</si>
  <si>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</si>
  <si>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</si>
  <si>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</si>
  <si>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</si>
  <si>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</si>
  <si>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</si>
  <si>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</si>
  <si>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</si>
  <si>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</si>
  <si>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</si>
  <si>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</si>
  <si>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</si>
  <si>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</si>
  <si>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</si>
  <si>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</si>
  <si>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</si>
  <si>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</si>
  <si>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</si>
  <si>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</si>
  <si>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</si>
  <si>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</si>
  <si>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</si>
  <si>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</si>
  <si>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</si>
  <si>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</si>
  <si>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</si>
  <si>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</si>
  <si>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</si>
  <si>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</si>
  <si>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</si>
  <si>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</si>
  <si>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</si>
  <si>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</si>
  <si>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</si>
  <si>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</si>
  <si>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</si>
  <si>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</si>
  <si>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</si>
  <si>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</si>
  <si>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</si>
  <si>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</si>
  <si>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</si>
  <si>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</si>
  <si>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</si>
  <si>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</si>
  <si>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</si>
  <si>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</si>
  <si>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</si>
  <si>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</si>
  <si>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</si>
  <si>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</si>
  <si>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</si>
  <si>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</si>
  <si>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</si>
  <si>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</si>
  <si>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</si>
  <si>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</si>
  <si>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</si>
  <si>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</si>
  <si>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</si>
  <si>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</si>
  <si>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</si>
  <si>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</si>
  <si>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</si>
  <si>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</si>
  <si>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</si>
  <si>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</si>
  <si>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</si>
  <si>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</si>
  <si>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</si>
  <si>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</si>
  <si>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</si>
  <si>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</si>
  <si>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</si>
  <si>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</si>
  <si>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</si>
  <si>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</si>
  <si>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</si>
  <si>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</si>
  <si>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</si>
  <si>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</si>
  <si>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</si>
  <si>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</si>
  <si>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</si>
  <si>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</si>
  <si>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</si>
  <si>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</si>
  <si>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</si>
  <si>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</si>
  <si>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</si>
  <si>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</si>
  <si>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</si>
  <si>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</si>
  <si>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</si>
  <si>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</si>
  <si>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</si>
  <si>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</si>
  <si>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</si>
  <si>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</si>
  <si>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</si>
  <si>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</si>
  <si>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</si>
  <si>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</si>
  <si>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</si>
  <si>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</si>
  <si>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</si>
  <si>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</si>
  <si>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</si>
  <si>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</si>
  <si>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</si>
  <si>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</si>
  <si>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</si>
  <si>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</si>
  <si>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</si>
  <si>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</si>
  <si>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</si>
  <si>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</si>
  <si>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</si>
  <si>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</si>
  <si>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</si>
  <si>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</si>
  <si>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</si>
  <si>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</si>
  <si>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</si>
  <si>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</si>
  <si>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</si>
  <si>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</si>
  <si>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</si>
  <si>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</si>
  <si>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</si>
  <si>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</si>
  <si>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</si>
  <si>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</si>
  <si>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</si>
  <si>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</si>
  <si>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</si>
  <si>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</si>
  <si>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</si>
  <si>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</si>
  <si>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</si>
  <si>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</si>
  <si>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</si>
  <si>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</si>
  <si>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</si>
  <si>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</si>
  <si>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</si>
  <si>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</si>
  <si>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</si>
  <si>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</si>
  <si>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</si>
  <si>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</si>
  <si>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</si>
  <si>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</si>
  <si>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</si>
  <si>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</si>
  <si>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</si>
  <si>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</si>
  <si>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</si>
  <si>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</si>
  <si>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</si>
  <si>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</si>
  <si>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</si>
  <si>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</si>
  <si>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</si>
  <si>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</si>
  <si>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</si>
  <si>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</si>
  <si>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</si>
  <si>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</si>
  <si>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</si>
  <si>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</si>
  <si>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</si>
  <si>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</si>
  <si>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</si>
  <si>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</si>
  <si>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</si>
  <si>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</si>
  <si>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</si>
  <si>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</si>
  <si>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</si>
  <si>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</si>
  <si>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</si>
  <si>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</si>
  <si>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</si>
  <si>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</si>
  <si>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</si>
  <si>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</si>
  <si>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</si>
  <si>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</si>
  <si>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</si>
  <si>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</si>
  <si>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</si>
  <si>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</si>
  <si>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</si>
  <si>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</si>
  <si>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</si>
  <si>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</si>
  <si>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</si>
  <si>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</si>
  <si>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</si>
  <si>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</si>
  <si>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</si>
  <si>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</si>
  <si>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</si>
  <si>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</si>
  <si>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</si>
  <si>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</si>
  <si>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</si>
  <si>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</si>
  <si>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</si>
  <si>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</si>
  <si>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</si>
  <si>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</si>
  <si>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</si>
  <si>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</si>
  <si>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</si>
  <si>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</si>
  <si>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</si>
  <si>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</si>
  <si>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</si>
  <si>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</si>
  <si>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</si>
  <si>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</si>
  <si>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</si>
  <si>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</si>
  <si>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</si>
  <si>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</si>
  <si>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</si>
  <si>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</si>
  <si>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</si>
  <si>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</si>
  <si>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</si>
  <si>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</si>
  <si>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</si>
  <si>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</si>
  <si>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</si>
  <si>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</si>
  <si>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</si>
  <si>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</si>
  <si>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</si>
  <si>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</si>
  <si>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</si>
  <si>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</si>
  <si>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</si>
  <si>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</si>
  <si>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</si>
  <si>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</si>
  <si>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</si>
  <si>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</si>
  <si>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</si>
  <si>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</si>
  <si>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</si>
  <si>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</si>
  <si>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</si>
  <si>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</si>
  <si>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</si>
  <si>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</si>
  <si>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</si>
  <si>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</si>
  <si>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</si>
  <si>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</si>
  <si>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</si>
  <si>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</si>
  <si>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</si>
  <si>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</si>
  <si>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</si>
  <si>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</si>
  <si>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</si>
  <si>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</si>
  <si>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</si>
  <si>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</si>
  <si>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</si>
  <si>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</si>
  <si>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</si>
  <si>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</si>
  <si>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</si>
  <si>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</si>
  <si>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</si>
  <si>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</si>
  <si>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</si>
  <si>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</si>
  <si>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</si>
  <si>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</si>
  <si>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</si>
  <si>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</si>
  <si>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</si>
  <si>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</si>
  <si>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</si>
  <si>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</si>
  <si>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</si>
  <si>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</si>
  <si>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</si>
  <si>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</si>
  <si>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</si>
  <si>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</si>
  <si>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</si>
  <si>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</si>
  <si>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</si>
  <si>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</si>
  <si>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</si>
  <si>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</si>
  <si>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</si>
  <si>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</si>
  <si>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</si>
  <si>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</si>
  <si>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</si>
  <si>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</si>
  <si>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</si>
  <si>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</si>
  <si>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</si>
  <si>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</si>
  <si>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</si>
  <si>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</si>
  <si>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</si>
  <si>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</si>
  <si>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</si>
  <si>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</si>
  <si>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</si>
  <si>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</si>
  <si>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</si>
  <si>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</si>
  <si>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</si>
  <si>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</si>
  <si>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</si>
  <si>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</si>
  <si>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</si>
  <si>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</si>
  <si>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</si>
  <si>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</si>
  <si>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</si>
  <si>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</si>
  <si>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</si>
  <si>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</si>
  <si>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</si>
  <si>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</si>
  <si>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</si>
  <si>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</si>
  <si>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</si>
  <si>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</si>
  <si>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</si>
  <si>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</si>
  <si>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</si>
  <si>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</si>
  <si>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</si>
  <si>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</si>
  <si>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</si>
  <si>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</si>
  <si>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</si>
  <si>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</si>
  <si>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</si>
  <si>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</si>
  <si>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</si>
  <si>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</si>
  <si>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</si>
  <si>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</si>
  <si>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</si>
  <si>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</si>
  <si>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</si>
  <si>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</si>
  <si>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</si>
  <si>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</si>
  <si>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</si>
  <si>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</si>
  <si>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</si>
  <si>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</si>
  <si>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</si>
  <si>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</si>
  <si>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</si>
  <si>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</si>
  <si>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</si>
  <si>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</si>
  <si>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</si>
  <si>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</si>
  <si>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</si>
  <si>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</si>
  <si>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</si>
  <si>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</si>
  <si>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</si>
  <si>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</si>
  <si>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</si>
  <si>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</si>
  <si>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</si>
  <si>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</si>
  <si>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</si>
  <si>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</si>
  <si>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</si>
  <si>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</si>
  <si>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</si>
  <si>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</si>
  <si>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</si>
  <si>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</si>
  <si>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</si>
  <si>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</si>
  <si>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</si>
  <si>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</si>
  <si>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</si>
  <si>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</si>
  <si>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</si>
  <si>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</si>
  <si>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</si>
  <si>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</si>
  <si>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</si>
  <si>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</si>
  <si>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</si>
  <si>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</si>
  <si>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</si>
  <si>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</si>
  <si>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</si>
  <si>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</si>
  <si>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</si>
  <si>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</si>
  <si>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</si>
  <si>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</si>
  <si>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</si>
  <si>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</si>
  <si>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</si>
  <si>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</si>
  <si>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</si>
  <si>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</si>
  <si>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</si>
  <si>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</si>
  <si>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</si>
  <si>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</si>
  <si>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</si>
  <si>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</si>
  <si>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</si>
  <si>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</si>
  <si>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</si>
  <si>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</si>
  <si>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</si>
  <si>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</si>
  <si>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</si>
  <si>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</si>
  <si>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</si>
  <si>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</si>
  <si>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</si>
  <si>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</si>
  <si>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</si>
  <si>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</si>
  <si>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</si>
  <si>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</si>
  <si>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</si>
  <si>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</si>
  <si>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</si>
  <si>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</si>
  <si>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</si>
  <si>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</si>
  <si>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</si>
  <si>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</si>
  <si>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</si>
  <si>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</si>
  <si>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</si>
  <si>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</si>
  <si>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</si>
  <si>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</si>
  <si>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</si>
  <si>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</si>
  <si>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</si>
  <si>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</si>
  <si>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</si>
  <si>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</si>
  <si>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</si>
  <si>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</si>
  <si>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</si>
  <si>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</si>
  <si>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</si>
  <si>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</si>
  <si>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</si>
  <si>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</si>
  <si>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</si>
  <si>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</si>
  <si>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</si>
  <si>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</si>
  <si>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</si>
  <si>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</si>
  <si>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</si>
  <si>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</si>
  <si>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</si>
  <si>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</si>
  <si>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</si>
  <si>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</si>
  <si>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</si>
  <si>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</si>
  <si>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</si>
  <si>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</si>
  <si>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</si>
  <si>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</si>
  <si>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</si>
  <si>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</si>
  <si>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</si>
  <si>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</si>
  <si>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</si>
  <si>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</si>
  <si>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</si>
  <si>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</si>
  <si>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</si>
  <si>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</si>
  <si>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</si>
  <si>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</si>
  <si>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</si>
  <si>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</si>
  <si>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</si>
  <si>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</si>
  <si>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</si>
  <si>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</si>
  <si>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</si>
  <si>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</si>
  <si>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</si>
  <si>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</si>
  <si>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</si>
  <si>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</si>
  <si>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</si>
  <si>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</si>
  <si>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</si>
  <si>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</si>
  <si>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</si>
  <si>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</si>
  <si>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</si>
  <si>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</si>
  <si>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</si>
  <si>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</si>
  <si>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</si>
  <si>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</si>
  <si>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</si>
  <si>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</si>
  <si>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</si>
  <si>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</si>
  <si>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</si>
  <si>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</si>
  <si>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</si>
  <si>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</si>
  <si>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</si>
  <si>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</si>
  <si>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</si>
  <si>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</si>
  <si>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</si>
  <si>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</si>
  <si>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</si>
  <si>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</si>
  <si>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</si>
  <si>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</si>
  <si>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</si>
  <si>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</si>
  <si>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</si>
  <si>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</si>
  <si>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</si>
  <si>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</si>
  <si>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</si>
  <si>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</si>
  <si>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</si>
  <si>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</si>
  <si>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</si>
  <si>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</si>
  <si>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</si>
  <si>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</si>
  <si>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</si>
  <si>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</si>
  <si>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</si>
  <si>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</si>
  <si>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</si>
  <si>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</si>
  <si>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</si>
  <si>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</si>
  <si>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</si>
  <si>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</si>
  <si>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</si>
  <si>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</si>
  <si>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</si>
  <si>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</si>
  <si>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</si>
  <si>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</si>
  <si>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</si>
  <si>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</si>
  <si>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</si>
  <si>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</si>
  <si>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</si>
  <si>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</si>
  <si>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</si>
  <si>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</si>
  <si>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</si>
  <si>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</si>
  <si>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</si>
  <si>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</si>
  <si>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</si>
  <si>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</si>
  <si>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</si>
  <si>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</si>
  <si>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</si>
  <si>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</si>
  <si>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</si>
  <si>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</si>
  <si>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</si>
  <si>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</si>
  <si>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</si>
  <si>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</si>
  <si>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</si>
  <si>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</si>
  <si>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</si>
  <si>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</si>
  <si>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</si>
  <si>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</si>
  <si>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</si>
  <si>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</si>
  <si>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</si>
  <si>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</si>
  <si>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</si>
  <si>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</si>
  <si>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</si>
  <si>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</si>
  <si>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</si>
  <si>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</si>
  <si>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</si>
  <si>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</si>
  <si>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</si>
  <si>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</si>
  <si>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</si>
  <si>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</si>
  <si>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</si>
  <si>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</si>
  <si>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</si>
  <si>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</si>
  <si>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</si>
  <si>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</si>
  <si>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</si>
  <si>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</si>
  <si>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</si>
  <si>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</si>
  <si>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</si>
  <si>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</si>
  <si>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</si>
  <si>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</si>
  <si>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</si>
  <si>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</si>
  <si>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</si>
  <si>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</si>
  <si>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</si>
  <si>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</si>
  <si>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</si>
  <si>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</si>
  <si>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</si>
  <si>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</si>
  <si>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</si>
  <si>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</si>
  <si>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</si>
  <si>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</si>
  <si>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</si>
  <si>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</si>
  <si>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</si>
  <si>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</si>
  <si>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</si>
  <si>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</si>
  <si>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</si>
  <si>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</si>
  <si>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</si>
  <si>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</si>
  <si>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</si>
  <si>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</si>
  <si>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</si>
  <si>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</si>
  <si>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</si>
  <si>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</si>
  <si>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</si>
  <si>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</si>
  <si>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</si>
  <si>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</si>
  <si>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</si>
  <si>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</si>
  <si>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</si>
  <si>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</si>
  <si>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</si>
  <si>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</si>
  <si>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</si>
  <si>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</si>
  <si>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</si>
  <si>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</si>
  <si>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</si>
  <si>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</si>
  <si>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</si>
  <si>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</si>
  <si>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</si>
  <si>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</si>
  <si>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</si>
  <si>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</si>
  <si>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</si>
  <si>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</si>
  <si>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</si>
  <si>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</si>
  <si>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</si>
  <si>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</si>
  <si>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</si>
  <si>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</si>
  <si>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</si>
  <si>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</si>
  <si>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</si>
  <si>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</si>
  <si>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</si>
  <si>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</si>
  <si>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</si>
  <si>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</si>
  <si>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</si>
  <si>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</si>
  <si>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</si>
  <si>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</si>
  <si>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</si>
  <si>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</si>
  <si>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</si>
  <si>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</si>
  <si>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</si>
  <si>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</si>
  <si>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</si>
  <si>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</si>
  <si>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</si>
  <si>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</si>
  <si>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</si>
  <si>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</si>
  <si>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</si>
  <si>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</si>
  <si>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</si>
  <si>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</si>
  <si>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</si>
  <si>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</si>
  <si>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</si>
  <si>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</si>
  <si>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</si>
  <si>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</si>
  <si>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</si>
  <si>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</si>
  <si>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</si>
  <si>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</si>
  <si>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</si>
  <si>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</si>
  <si>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</si>
  <si>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</si>
  <si>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</si>
  <si>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</si>
  <si>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</si>
  <si>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</si>
  <si>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</si>
  <si>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</si>
  <si>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</si>
  <si>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</si>
  <si>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</si>
  <si>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</si>
  <si>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</si>
  <si>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</si>
  <si>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</si>
  <si>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</si>
  <si>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</si>
  <si>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</si>
  <si>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</si>
  <si>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</si>
  <si>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</si>
  <si>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</si>
  <si>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</si>
  <si>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</si>
  <si>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</si>
  <si>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</si>
  <si>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</si>
  <si>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</si>
  <si>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</si>
  <si>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</si>
  <si>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</si>
  <si>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</si>
  <si>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</si>
  <si>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</si>
  <si>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</si>
  <si>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</si>
  <si>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</si>
  <si>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</si>
  <si>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</si>
  <si>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</si>
  <si>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</si>
  <si>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</si>
  <si>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</si>
  <si>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</si>
  <si>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</si>
  <si>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</si>
  <si>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</si>
  <si>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</si>
  <si>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</si>
  <si>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</si>
  <si>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</si>
  <si>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</si>
  <si>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</si>
  <si>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</si>
  <si>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</si>
  <si>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</si>
  <si>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</si>
  <si>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</si>
  <si>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</si>
  <si>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</si>
  <si>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</si>
  <si>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</si>
  <si>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</si>
  <si>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</si>
  <si>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</si>
  <si>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</si>
  <si>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</si>
  <si>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</si>
  <si>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</si>
  <si>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</si>
  <si>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</si>
  <si>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</si>
  <si>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</si>
  <si>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</si>
  <si>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</si>
  <si>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</si>
  <si>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</si>
  <si>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</si>
  <si>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</si>
  <si>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</si>
  <si>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</si>
  <si>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</si>
  <si>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</si>
  <si>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</si>
  <si>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</si>
  <si>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</si>
  <si>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</si>
  <si>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</si>
  <si>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</si>
  <si>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</si>
  <si>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</si>
  <si>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</si>
  <si>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</si>
  <si>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</si>
  <si>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</si>
  <si>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</si>
  <si>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</si>
  <si>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</si>
  <si>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</si>
  <si>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</si>
  <si>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</si>
  <si>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</si>
  <si>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</si>
  <si>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</si>
  <si>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</si>
  <si>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</si>
  <si>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</si>
  <si>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</si>
  <si>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</si>
  <si>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</si>
  <si>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</si>
  <si>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</si>
  <si>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</si>
  <si>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</si>
  <si>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</si>
  <si>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</si>
  <si>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</si>
  <si>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</si>
  <si>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</si>
  <si>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</si>
  <si>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</si>
  <si>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</si>
  <si>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</si>
  <si>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</si>
  <si>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</si>
  <si>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</si>
  <si>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</si>
  <si>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</si>
  <si>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</si>
  <si>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</si>
  <si>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</si>
  <si>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</si>
  <si>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</si>
  <si>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</si>
  <si>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</si>
  <si>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</si>
  <si>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</si>
  <si>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</si>
  <si>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</si>
  <si>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</si>
  <si>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</si>
  <si>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</si>
  <si>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</si>
  <si>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</si>
  <si>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</si>
  <si>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</si>
  <si>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</si>
  <si>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</si>
  <si>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</si>
  <si>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</si>
  <si>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</si>
  <si>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</si>
  <si>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</si>
  <si>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</si>
  <si>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</si>
  <si>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</si>
  <si>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</si>
  <si>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</si>
  <si>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</si>
  <si>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</si>
  <si>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</si>
  <si>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</si>
  <si>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</si>
  <si>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</si>
  <si>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</si>
  <si>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</si>
  <si>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</si>
  <si>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</si>
  <si>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</si>
  <si>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</si>
  <si>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</si>
  <si>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</si>
  <si>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</si>
  <si>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</si>
  <si>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</si>
  <si>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</si>
  <si>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</si>
  <si>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</si>
  <si>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</si>
  <si>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</si>
  <si>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</si>
  <si>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</si>
  <si>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</si>
  <si>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</si>
  <si>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</si>
  <si>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</si>
  <si>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</si>
  <si>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</si>
  <si>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</si>
  <si>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</si>
  <si>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</si>
  <si>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</si>
  <si>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</si>
  <si>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</si>
  <si>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</si>
  <si>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</si>
  <si>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</si>
  <si>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</si>
  <si>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</si>
  <si>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</si>
  <si>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</si>
  <si>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</si>
  <si>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</si>
  <si>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</si>
  <si>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</si>
  <si>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</si>
  <si>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</si>
  <si>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</si>
  <si>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</si>
  <si>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</si>
  <si>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</si>
  <si>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</si>
  <si>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</si>
  <si>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</si>
  <si>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</si>
  <si>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</si>
  <si>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</si>
  <si>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</si>
  <si>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</si>
  <si>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</si>
  <si>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</si>
  <si>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</si>
  <si>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</si>
  <si>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</si>
  <si>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</si>
  <si>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</si>
  <si>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</si>
  <si>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</si>
  <si>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</si>
  <si>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</si>
  <si>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</si>
  <si>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</si>
  <si>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</si>
  <si>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</si>
  <si>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</si>
  <si>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</si>
  <si>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</si>
  <si>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</si>
  <si>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</si>
  <si>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</si>
  <si>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</si>
  <si>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</si>
  <si>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</si>
  <si>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</si>
  <si>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</si>
  <si>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</si>
  <si>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</si>
  <si>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</si>
  <si>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</si>
  <si>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</si>
  <si>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</si>
  <si>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</si>
  <si>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</si>
  <si>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</si>
  <si>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</si>
  <si>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</si>
  <si>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</si>
  <si>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</si>
  <si>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</si>
  <si>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</si>
  <si>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</si>
  <si>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</si>
  <si>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</si>
  <si>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</si>
  <si>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</si>
  <si>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</si>
  <si>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</si>
  <si>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</si>
  <si>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</si>
  <si>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</si>
  <si>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</si>
  <si>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</si>
  <si>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</si>
  <si>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</si>
  <si>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</si>
  <si>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</si>
  <si>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</si>
  <si>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</si>
  <si>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</si>
  <si>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</si>
  <si>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</si>
  <si>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</si>
  <si>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</si>
  <si>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</si>
  <si>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</si>
  <si>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</si>
  <si>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</si>
  <si>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</si>
  <si>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</si>
  <si>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</si>
  <si>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</si>
  <si>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</si>
  <si>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</si>
  <si>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</si>
  <si>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</si>
  <si>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</si>
  <si>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</si>
  <si>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</si>
  <si>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</si>
  <si>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</si>
  <si>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</si>
  <si>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</si>
  <si>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</si>
  <si>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</si>
  <si>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</si>
  <si>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</si>
  <si>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</si>
  <si>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</si>
  <si>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</si>
  <si>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</si>
  <si>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</si>
  <si>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</si>
  <si>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</si>
  <si>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</si>
  <si>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</si>
  <si>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</si>
  <si>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</si>
  <si>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</si>
  <si>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</si>
  <si>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</si>
  <si>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</si>
  <si>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</si>
  <si>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</si>
  <si>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</si>
  <si>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</si>
  <si>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</si>
  <si>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</si>
  <si>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</si>
  <si>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</si>
  <si>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</si>
  <si>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</si>
  <si>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</si>
  <si>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</si>
  <si>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</si>
  <si>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</si>
  <si>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</si>
  <si>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</si>
  <si>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</si>
  <si>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</si>
  <si>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</si>
  <si>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</si>
  <si>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</si>
  <si>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</si>
  <si>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</si>
  <si>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</si>
  <si>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</si>
  <si>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</si>
  <si>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</si>
  <si>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</si>
  <si>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</si>
  <si>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</si>
  <si>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</si>
  <si>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</si>
  <si>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</si>
  <si>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</si>
  <si>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</si>
  <si>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</si>
  <si>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</si>
  <si>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</si>
  <si>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</si>
  <si>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</si>
  <si>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</si>
  <si>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</si>
  <si>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</si>
  <si>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</si>
  <si>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</si>
  <si>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</si>
  <si>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</si>
  <si>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</si>
  <si>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</si>
  <si>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</si>
  <si>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</si>
  <si>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</si>
  <si>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</si>
  <si>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</si>
  <si>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</si>
  <si>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</si>
  <si>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</si>
  <si>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</si>
  <si>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</si>
  <si>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</si>
  <si>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</si>
  <si>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</si>
  <si>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</si>
  <si>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</si>
  <si>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</si>
  <si>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</si>
  <si>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</si>
  <si>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</si>
  <si>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</si>
  <si>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</si>
  <si>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</si>
  <si>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</si>
  <si>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</si>
  <si>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</si>
  <si>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</si>
  <si>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</si>
  <si>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</si>
  <si>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</si>
  <si>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</si>
  <si>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</si>
  <si>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</si>
  <si>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</si>
  <si>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</si>
  <si>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</si>
  <si>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</si>
  <si>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</si>
  <si>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</si>
  <si>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</si>
  <si>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</si>
  <si>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</si>
  <si>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</si>
  <si>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</si>
  <si>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</si>
  <si>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</si>
  <si>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</si>
  <si>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</si>
  <si>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</si>
  <si>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</si>
  <si>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</si>
  <si>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</si>
  <si>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</si>
  <si>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</si>
  <si>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</si>
  <si>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</si>
  <si>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</si>
  <si>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</si>
  <si>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</si>
  <si>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</si>
  <si>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</si>
  <si>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</si>
  <si>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</si>
  <si>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</si>
  <si>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</si>
  <si>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</si>
  <si>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</si>
  <si>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</si>
  <si>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</si>
  <si>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</si>
  <si>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</si>
  <si>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</si>
  <si>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</si>
  <si>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</si>
  <si>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</si>
  <si>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</si>
  <si>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</si>
  <si>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</si>
  <si>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</si>
  <si>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</si>
  <si>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</si>
  <si>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</si>
  <si>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</si>
  <si>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</si>
  <si>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</si>
  <si>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</si>
  <si>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</si>
  <si>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</si>
  <si>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</si>
  <si>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</si>
  <si>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</si>
  <si>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</si>
  <si>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</si>
  <si>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</si>
  <si>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</si>
  <si>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</si>
  <si>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</si>
  <si>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</si>
  <si>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</si>
  <si>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</si>
  <si>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</si>
  <si>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</si>
  <si>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</si>
  <si>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</si>
  <si>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</si>
  <si>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</si>
  <si>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</si>
  <si>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</si>
  <si>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</si>
  <si>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</si>
  <si>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</si>
  <si>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</si>
  <si>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</si>
  <si>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</si>
  <si>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</si>
  <si>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</si>
  <si>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</si>
  <si>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</si>
  <si>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</si>
  <si>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</si>
  <si>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</si>
  <si>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</si>
  <si>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</si>
  <si>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</si>
  <si>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</si>
  <si>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</si>
  <si>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</si>
  <si>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</si>
  <si>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</si>
  <si>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</si>
  <si>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</si>
  <si>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</si>
  <si>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</si>
  <si>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</si>
  <si>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</si>
  <si>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</si>
  <si>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</si>
  <si>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</si>
  <si>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</si>
  <si>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</si>
  <si>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</si>
  <si>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</si>
  <si>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</si>
  <si>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</si>
  <si>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</si>
  <si>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</si>
  <si>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</si>
  <si>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</si>
  <si>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</si>
  <si>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</si>
  <si>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</si>
  <si>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</si>
  <si>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</si>
  <si>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</si>
  <si>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</si>
  <si>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</si>
  <si>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</si>
  <si>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</si>
  <si>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</si>
  <si>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</si>
  <si>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</si>
  <si>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</si>
  <si>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</si>
  <si>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</si>
  <si>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</si>
  <si>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</si>
  <si>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</si>
  <si>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</si>
  <si>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</si>
  <si>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</si>
  <si>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</si>
  <si>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</si>
  <si>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</si>
  <si>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</si>
  <si>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</si>
  <si>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</si>
  <si>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</si>
  <si>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</si>
  <si>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</si>
  <si>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</si>
  <si>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</si>
  <si>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</si>
  <si>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</si>
  <si>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</si>
  <si>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</si>
  <si>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</si>
  <si>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</si>
  <si>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</si>
  <si>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</si>
  <si>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</si>
  <si>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</si>
  <si>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</si>
  <si>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</si>
  <si>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</si>
  <si>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</si>
  <si>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</si>
  <si>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</si>
  <si>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</si>
  <si>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</si>
  <si>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</si>
  <si>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</si>
  <si>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</si>
  <si>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</si>
  <si>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</si>
  <si>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</si>
  <si>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</si>
  <si>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</si>
  <si>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</si>
  <si>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</si>
  <si>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</si>
  <si>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</si>
  <si>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</si>
  <si>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</si>
  <si>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</si>
  <si>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</si>
  <si>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</si>
  <si>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</si>
  <si>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</si>
  <si>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</si>
  <si>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</si>
  <si>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</si>
  <si>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</si>
  <si>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</si>
  <si>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</si>
  <si>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</si>
  <si>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</si>
  <si>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</si>
  <si>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</si>
  <si>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</si>
  <si>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</si>
  <si>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</si>
  <si>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</si>
  <si>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</si>
  <si>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</si>
  <si>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</si>
  <si>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</si>
  <si>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</si>
  <si>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</si>
  <si>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</si>
  <si>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</si>
  <si>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</si>
  <si>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</si>
  <si>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</si>
  <si>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</si>
  <si>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</si>
  <si>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</si>
  <si>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</si>
  <si>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</si>
  <si>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</si>
  <si>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</si>
  <si>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</si>
  <si>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</si>
  <si>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</si>
  <si>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</si>
  <si>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</si>
  <si>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</si>
  <si>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</si>
  <si>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</si>
  <si>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</si>
  <si>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</si>
  <si>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</si>
  <si>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</si>
  <si>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</si>
  <si>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</si>
  <si>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</si>
  <si>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</si>
  <si>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</si>
  <si>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</si>
  <si>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</si>
  <si>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</si>
  <si>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</si>
  <si>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</si>
  <si>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</si>
  <si>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</si>
  <si>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</si>
  <si>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</si>
  <si>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</si>
  <si>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</si>
  <si>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</si>
  <si>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</si>
  <si>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</si>
  <si>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</si>
  <si>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</si>
  <si>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</si>
  <si>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</si>
  <si>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</si>
  <si>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</si>
  <si>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</si>
  <si>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</si>
  <si>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</si>
  <si>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</si>
  <si>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</si>
  <si>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</si>
  <si>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</si>
  <si>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</si>
  <si>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</si>
  <si>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</si>
  <si>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</si>
  <si>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</si>
  <si>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</si>
  <si>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</si>
  <si>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</si>
  <si>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</si>
  <si>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</si>
  <si>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</si>
  <si>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</si>
  <si>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</si>
  <si>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</si>
  <si>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</si>
  <si>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</si>
  <si>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</si>
  <si>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</si>
  <si>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</si>
  <si>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</si>
  <si>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</si>
  <si>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</si>
  <si>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</si>
  <si>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</si>
  <si>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</si>
  <si>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</si>
  <si>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</si>
  <si>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</si>
  <si>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</si>
  <si>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</si>
  <si>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</si>
  <si>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</si>
  <si>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</si>
  <si>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</si>
  <si>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</si>
  <si>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</si>
  <si>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</si>
  <si>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</si>
  <si>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</si>
  <si>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</si>
  <si>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</si>
  <si>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</si>
  <si>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</si>
  <si>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</si>
  <si>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</si>
  <si>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</si>
  <si>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</si>
  <si>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</si>
  <si>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</si>
  <si>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</si>
  <si>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</si>
  <si>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</si>
  <si>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</si>
  <si>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</si>
  <si>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</si>
  <si>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</si>
  <si>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</si>
  <si>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</si>
  <si>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</si>
  <si>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</si>
  <si>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</si>
  <si>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</si>
  <si>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</si>
  <si>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</si>
  <si>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</si>
  <si>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</si>
  <si>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</si>
  <si>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</si>
  <si>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</si>
  <si>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</si>
  <si>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</si>
  <si>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</si>
  <si>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</si>
  <si>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</si>
  <si>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</si>
  <si>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</si>
  <si>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</si>
  <si>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</si>
  <si>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</si>
  <si>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</si>
  <si>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</si>
  <si>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</si>
  <si>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</si>
  <si>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</si>
  <si>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</si>
  <si>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</si>
  <si>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</si>
  <si>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</si>
  <si>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</si>
  <si>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</si>
  <si>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</si>
  <si>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</si>
  <si>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</si>
  <si>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</si>
  <si>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</si>
  <si>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</si>
  <si>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</si>
  <si>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</si>
  <si>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</si>
  <si>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</si>
  <si>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</si>
  <si>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</si>
  <si>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</si>
  <si>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</si>
  <si>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</si>
  <si>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</si>
  <si>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</si>
  <si>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</si>
  <si>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</si>
  <si>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</si>
  <si>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</si>
  <si>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</si>
  <si>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</si>
  <si>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</si>
  <si>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</si>
  <si>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</si>
  <si>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</si>
  <si>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</si>
  <si>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</si>
  <si>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</si>
  <si>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</si>
  <si>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</si>
  <si>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</si>
  <si>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</si>
  <si>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</si>
  <si>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</si>
  <si>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</si>
  <si>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</si>
  <si>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</si>
  <si>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</si>
  <si>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</si>
  <si>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</si>
  <si>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</si>
  <si>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</si>
  <si>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</si>
  <si>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</si>
  <si>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</si>
  <si>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</si>
  <si>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</si>
  <si>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</si>
  <si>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</si>
  <si>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</si>
  <si>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</si>
  <si>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</si>
  <si>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</si>
  <si>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</si>
  <si>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</si>
  <si>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</si>
  <si>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</si>
  <si>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</si>
  <si>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</si>
  <si>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</si>
  <si>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</si>
  <si>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</si>
  <si>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</si>
  <si>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</si>
  <si>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</si>
  <si>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</si>
  <si>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</si>
  <si>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</si>
  <si>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</si>
  <si>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</si>
  <si>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</si>
  <si>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</si>
  <si>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</si>
  <si>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</si>
  <si>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</si>
  <si>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</si>
  <si>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</si>
  <si>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</si>
  <si>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</si>
  <si>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</si>
  <si>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</si>
  <si>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</si>
  <si>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</si>
  <si>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</si>
  <si>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</si>
  <si>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</si>
  <si>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</si>
  <si>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</si>
  <si>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</si>
  <si>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</si>
  <si>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</si>
  <si>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</si>
  <si>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</si>
  <si>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</si>
  <si>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</si>
  <si>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</si>
  <si>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</si>
  <si>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</si>
  <si>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</si>
  <si>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</si>
  <si>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</si>
  <si>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</si>
  <si>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</si>
  <si>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</si>
  <si>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</si>
  <si>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</si>
  <si>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</si>
  <si>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</si>
  <si>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</si>
  <si>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</si>
  <si>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</si>
  <si>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</si>
  <si>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</si>
  <si>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</si>
  <si>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</si>
  <si>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</si>
  <si>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</si>
  <si>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</si>
  <si>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</si>
  <si>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</si>
  <si>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</si>
  <si>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</si>
  <si>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</si>
  <si>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</si>
  <si>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</si>
  <si>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</si>
  <si>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</si>
  <si>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</si>
  <si>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</si>
  <si>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</si>
  <si>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</si>
  <si>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</si>
  <si>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</si>
  <si>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</si>
  <si>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</si>
  <si>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</si>
  <si>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</si>
  <si>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</si>
  <si>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</si>
  <si>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</si>
  <si>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</si>
  <si>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</si>
  <si>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</si>
  <si>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</si>
  <si>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</si>
  <si>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</si>
  <si>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</si>
  <si>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</si>
  <si>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</si>
  <si>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</si>
  <si>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</si>
  <si>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</si>
  <si>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</si>
  <si>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</si>
  <si>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</si>
  <si>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</si>
  <si>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</si>
  <si>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</si>
  <si>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</si>
  <si>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</si>
  <si>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</si>
  <si>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</si>
  <si>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</si>
  <si>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</si>
  <si>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</si>
  <si>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</si>
  <si>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</si>
  <si>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</si>
  <si>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</si>
  <si>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</si>
  <si>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</si>
  <si>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</si>
  <si>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</si>
  <si>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</si>
  <si>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</si>
  <si>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</si>
  <si>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</si>
  <si>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</si>
  <si>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</si>
  <si>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</si>
  <si>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</si>
  <si>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</si>
  <si>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</si>
  <si>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</si>
  <si>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</si>
  <si>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</si>
  <si>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</si>
  <si>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</si>
  <si>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</si>
  <si>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</si>
  <si>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</si>
  <si>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</si>
  <si>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</si>
  <si>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</si>
  <si>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</si>
  <si>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</si>
  <si>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</si>
  <si>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</si>
  <si>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</si>
  <si>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</si>
  <si>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</si>
  <si>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</si>
  <si>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</si>
  <si>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</si>
  <si>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</si>
  <si>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</si>
  <si>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</si>
  <si>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</si>
  <si>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</si>
  <si>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</si>
  <si>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</si>
  <si>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</si>
  <si>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</si>
  <si>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</si>
  <si>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</si>
  <si>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</si>
  <si>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</si>
  <si>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</si>
  <si>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</si>
  <si>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</si>
  <si>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</si>
  <si>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</si>
  <si>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</si>
  <si>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</si>
  <si>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</si>
  <si>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</si>
  <si>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</si>
  <si>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</si>
  <si>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</si>
  <si>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</si>
  <si>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</si>
  <si>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</si>
  <si>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</si>
  <si>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</si>
  <si>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</si>
  <si>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</si>
  <si>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</si>
  <si>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</si>
  <si>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</si>
  <si>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</si>
  <si>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</si>
  <si>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</si>
  <si>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</si>
  <si>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</si>
  <si>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</si>
  <si>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</si>
  <si>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</si>
  <si>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</si>
  <si>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</si>
  <si>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</si>
  <si>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</si>
  <si>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</si>
  <si>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</si>
  <si>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</si>
  <si>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</si>
  <si>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</si>
  <si>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</si>
  <si>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</si>
  <si>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</si>
  <si>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</si>
  <si>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</si>
  <si>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</si>
  <si>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</si>
  <si>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</si>
  <si>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</si>
  <si>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</si>
  <si>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</si>
  <si>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</si>
  <si>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</si>
  <si>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</si>
  <si>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</si>
  <si>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</si>
  <si>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</si>
  <si>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</si>
  <si>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</si>
  <si>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</si>
  <si>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</si>
  <si>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</si>
  <si>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</si>
  <si>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</si>
  <si>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</si>
  <si>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</si>
  <si>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</si>
  <si>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</si>
  <si>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</si>
  <si>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</si>
  <si>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</si>
  <si>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</si>
  <si>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</si>
  <si>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</si>
  <si>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</si>
  <si>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</si>
  <si>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</si>
  <si>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</si>
  <si>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</si>
  <si>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</si>
  <si>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</si>
  <si>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</si>
  <si>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</si>
  <si>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</si>
  <si>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</si>
  <si>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</si>
  <si>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</si>
  <si>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</si>
  <si>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</si>
  <si>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</si>
  <si>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</si>
  <si>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</si>
  <si>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</si>
  <si>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</si>
  <si>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</si>
  <si>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</si>
  <si>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</si>
  <si>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</si>
  <si>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</si>
  <si>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</si>
  <si>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</si>
  <si>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</si>
  <si>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</si>
  <si>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</si>
  <si>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</si>
  <si>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</si>
  <si>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</si>
  <si>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</si>
  <si>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</si>
  <si>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</si>
  <si>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</si>
  <si>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</si>
  <si>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</si>
  <si>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</si>
  <si>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</si>
  <si>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</si>
  <si>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</si>
  <si>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</si>
  <si>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</si>
  <si>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</si>
  <si>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</si>
  <si>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</si>
  <si>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</si>
  <si>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</si>
  <si>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</si>
  <si>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</si>
  <si>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</si>
  <si>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</si>
  <si>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</si>
  <si>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</si>
  <si>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</si>
  <si>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</si>
  <si>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</si>
  <si>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</si>
  <si>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</si>
  <si>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</si>
  <si>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</si>
  <si>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</si>
  <si>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</si>
  <si>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</si>
  <si>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</si>
  <si>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</si>
  <si>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</si>
  <si>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</si>
  <si>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</si>
  <si>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</si>
  <si>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</si>
  <si>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</si>
  <si>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</si>
  <si>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</si>
  <si>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</si>
  <si>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</si>
  <si>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</si>
  <si>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</si>
  <si>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</si>
  <si>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</si>
  <si>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</si>
  <si>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</si>
  <si>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</si>
  <si>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</si>
  <si>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</si>
  <si>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</si>
  <si>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</si>
  <si>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</si>
  <si>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</si>
  <si>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</si>
  <si>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</si>
  <si>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</si>
  <si>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</si>
  <si>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</si>
  <si>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</si>
  <si>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</si>
  <si>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</si>
  <si>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</si>
  <si>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</si>
  <si>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</si>
  <si>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</si>
  <si>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</si>
  <si>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</si>
  <si>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</si>
  <si>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</si>
  <si>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</si>
  <si>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</si>
  <si>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</si>
  <si>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</si>
  <si>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</si>
  <si>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</si>
  <si>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</si>
  <si>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</si>
  <si>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</si>
  <si>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</si>
  <si>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</si>
  <si>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</si>
  <si>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</si>
  <si>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</si>
  <si>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</si>
  <si>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</si>
  <si>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</si>
  <si>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</si>
  <si>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</si>
  <si>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</si>
  <si>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</si>
  <si>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</si>
  <si>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</si>
  <si>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</si>
  <si>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</si>
  <si>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</si>
  <si>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</si>
  <si>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</si>
  <si>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</si>
  <si>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</si>
  <si>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</si>
  <si>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</si>
  <si>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</si>
  <si>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</si>
  <si>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</si>
  <si>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</si>
  <si>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</si>
  <si>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</si>
  <si>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</si>
  <si>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</si>
  <si>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</si>
  <si>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</si>
  <si>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</si>
  <si>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</si>
  <si>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</si>
  <si>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</si>
  <si>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</si>
  <si>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</si>
  <si>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</si>
  <si>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</si>
  <si>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</si>
  <si>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</si>
  <si>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</si>
  <si>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</si>
  <si>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</si>
  <si>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</si>
  <si>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</si>
  <si>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</si>
  <si>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</si>
  <si>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</si>
  <si>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</si>
  <si>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</si>
  <si>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</si>
  <si>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</si>
  <si>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</si>
  <si>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</si>
  <si>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</si>
  <si>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</si>
  <si>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</si>
  <si>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</si>
  <si>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</si>
  <si>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</si>
  <si>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</si>
  <si>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</si>
  <si>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</si>
  <si>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</si>
  <si>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</si>
  <si>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</si>
  <si>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</si>
  <si>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</si>
  <si>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</si>
  <si>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</si>
  <si>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</si>
  <si>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</si>
  <si>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</si>
  <si>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</si>
  <si>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</si>
  <si>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</si>
  <si>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</si>
  <si>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</si>
  <si>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</si>
  <si>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</si>
  <si>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</si>
  <si>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</si>
  <si>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</si>
  <si>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</si>
  <si>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</si>
  <si>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</si>
  <si>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</si>
  <si>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</si>
  <si>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</si>
  <si>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</si>
  <si>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</si>
  <si>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</si>
  <si>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</si>
  <si>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</si>
  <si>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</si>
  <si>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</si>
  <si>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</si>
  <si>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</si>
  <si>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</si>
  <si>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</si>
  <si>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</si>
  <si>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</si>
  <si>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</si>
  <si>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</si>
  <si>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</si>
  <si>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</si>
  <si>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</si>
  <si>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</si>
  <si>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</si>
  <si>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</si>
  <si>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</si>
  <si>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</si>
  <si>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</si>
  <si>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</si>
  <si>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</si>
  <si>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</si>
  <si>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</si>
  <si>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</si>
  <si>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</si>
  <si>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</si>
  <si>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</si>
  <si>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</si>
  <si>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</si>
  <si>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</si>
  <si>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</si>
  <si>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</si>
  <si>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</si>
  <si>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</si>
  <si>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</si>
  <si>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</si>
  <si>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</si>
  <si>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</si>
  <si>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</si>
  <si>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</si>
  <si>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</si>
  <si>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</si>
  <si>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</si>
  <si>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</si>
  <si>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</si>
  <si>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</si>
  <si>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</si>
  <si>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</si>
  <si>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</si>
  <si>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</si>
  <si>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</si>
  <si>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</si>
  <si>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</si>
  <si>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</si>
  <si>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</si>
  <si>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</si>
  <si>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</si>
  <si>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</si>
  <si>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</si>
  <si>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</si>
  <si>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</si>
  <si>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</si>
  <si>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</si>
  <si>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</si>
  <si>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</si>
  <si>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</si>
  <si>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</si>
  <si>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</si>
  <si>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</si>
  <si>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</si>
  <si>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</si>
  <si>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</si>
  <si>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</si>
  <si>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</si>
  <si>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</si>
  <si>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</si>
  <si>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</si>
  <si>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</si>
  <si>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</si>
  <si>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</si>
  <si>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</si>
  <si>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</si>
  <si>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</si>
  <si>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</si>
  <si>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</si>
  <si>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</si>
  <si>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</si>
  <si>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</si>
  <si>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</si>
  <si>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</si>
  <si>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</si>
  <si>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</si>
  <si>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</si>
  <si>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</si>
  <si>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</si>
  <si>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</si>
  <si>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</si>
  <si>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</si>
  <si>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</si>
  <si>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</si>
  <si>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</si>
  <si>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</si>
  <si>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</si>
  <si>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</si>
  <si>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</si>
  <si>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</si>
  <si>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</si>
  <si>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</si>
  <si>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</si>
  <si>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</si>
  <si>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</si>
  <si>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</si>
  <si>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</si>
  <si>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</si>
  <si>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</si>
  <si>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</si>
  <si>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</si>
  <si>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</si>
  <si>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</si>
  <si>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</si>
  <si>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</si>
  <si>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</si>
  <si>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</si>
  <si>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</si>
  <si>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</si>
  <si>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</si>
  <si>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</si>
  <si>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</si>
  <si>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</si>
  <si>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</si>
  <si>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</si>
  <si>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</si>
  <si>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</si>
  <si>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</si>
  <si>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</si>
  <si>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</si>
  <si>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</si>
  <si>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</si>
  <si>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</si>
  <si>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</si>
  <si>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</si>
  <si>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</si>
  <si>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</si>
  <si>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</si>
  <si>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</si>
  <si>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</si>
  <si>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</si>
  <si>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</si>
  <si>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</si>
  <si>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</si>
  <si>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</si>
  <si>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</si>
  <si>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</si>
  <si>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</si>
  <si>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</si>
  <si>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</si>
  <si>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</si>
  <si>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</si>
  <si>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</si>
  <si>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</si>
  <si>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</si>
  <si>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</si>
  <si>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</si>
  <si>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</si>
  <si>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</si>
  <si>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</si>
  <si>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</si>
  <si>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</si>
  <si>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</si>
  <si>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</si>
  <si>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</si>
  <si>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</si>
  <si>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</si>
  <si>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</si>
  <si>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</si>
  <si>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</si>
  <si>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</si>
  <si>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</si>
  <si>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</si>
  <si>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</si>
  <si>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</si>
  <si>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</si>
  <si>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</si>
  <si>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</si>
  <si>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</si>
  <si>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</si>
  <si>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</si>
  <si>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</si>
  <si>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</si>
  <si>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</si>
  <si>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</si>
  <si>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</si>
  <si>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</si>
  <si>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</si>
  <si>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</si>
  <si>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</si>
  <si>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</si>
  <si>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</si>
  <si>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</si>
  <si>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</si>
  <si>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</si>
  <si>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</si>
  <si>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</si>
  <si>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</si>
  <si>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</si>
  <si>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</si>
  <si>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</si>
  <si>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</si>
  <si>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</si>
  <si>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</si>
  <si>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</si>
  <si>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</si>
  <si>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</si>
  <si>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</si>
  <si>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</si>
  <si>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</si>
  <si>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</si>
  <si>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</si>
  <si>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</si>
  <si>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</si>
  <si>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</si>
  <si>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</si>
  <si>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</si>
  <si>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</si>
  <si>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</si>
  <si>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</si>
  <si>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</si>
  <si>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</si>
  <si>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</si>
  <si>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</si>
  <si>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</si>
  <si>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</si>
  <si>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</si>
  <si>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</si>
  <si>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</si>
  <si>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</si>
  <si>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</si>
  <si>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</si>
  <si>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</si>
  <si>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</si>
  <si>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</si>
  <si>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</si>
  <si>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</si>
  <si>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</si>
  <si>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</si>
  <si>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</si>
  <si>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</si>
  <si>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</si>
  <si>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</si>
  <si>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</si>
  <si>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</si>
  <si>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</si>
  <si>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</si>
  <si>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</si>
  <si>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</si>
  <si>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</si>
  <si>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</si>
  <si>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</si>
  <si>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</si>
  <si>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</si>
  <si>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</si>
  <si>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</si>
  <si>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</si>
  <si>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</si>
  <si>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</si>
  <si>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</si>
  <si>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</si>
  <si>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</si>
  <si>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</si>
  <si>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</si>
  <si>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</si>
  <si>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</si>
  <si>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</si>
  <si>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</si>
  <si>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</si>
  <si>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</si>
  <si>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</si>
  <si>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</si>
  <si>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</si>
  <si>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</si>
  <si>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</si>
  <si>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</si>
  <si>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</si>
  <si>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</si>
  <si>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</si>
  <si>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</si>
  <si>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</si>
  <si>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</si>
  <si>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</si>
  <si>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</si>
  <si>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</si>
  <si>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</si>
  <si>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</si>
  <si>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</si>
  <si>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</si>
  <si>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</si>
  <si>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</si>
  <si>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</si>
  <si>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</si>
  <si>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</si>
  <si>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</si>
  <si>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</si>
  <si>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</si>
  <si>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</si>
  <si>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</si>
  <si>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</si>
  <si>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</si>
  <si>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</si>
  <si>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</si>
  <si>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</si>
  <si>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</si>
  <si>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</si>
  <si>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</si>
  <si>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</si>
  <si>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</si>
  <si>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</si>
  <si>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</si>
  <si>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</si>
  <si>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</si>
  <si>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</si>
  <si>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</si>
  <si>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</si>
  <si>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</si>
  <si>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</si>
  <si>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</si>
  <si>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</si>
  <si>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</si>
  <si>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</si>
  <si>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</si>
  <si>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</si>
  <si>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</si>
  <si>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</si>
  <si>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</si>
  <si>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</si>
  <si>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</si>
  <si>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</si>
  <si>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</si>
  <si>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</si>
  <si>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</si>
  <si>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</si>
  <si>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</si>
  <si>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</si>
  <si>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</si>
  <si>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</si>
  <si>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</si>
  <si>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</si>
  <si>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</si>
  <si>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</si>
  <si>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</si>
  <si>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</si>
  <si>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</si>
  <si>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</si>
  <si>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</si>
  <si>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</si>
  <si>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</si>
  <si>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</si>
  <si>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</si>
  <si>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</si>
  <si>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</si>
  <si>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</si>
  <si>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</si>
  <si>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</si>
  <si>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</si>
  <si>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</si>
  <si>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</si>
  <si>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</si>
  <si>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</si>
  <si>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</si>
  <si>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</si>
  <si>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</si>
  <si>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</si>
  <si>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</si>
  <si>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</si>
  <si>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</si>
  <si>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</si>
  <si>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</si>
  <si>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</si>
  <si>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</si>
  <si>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</si>
  <si>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</si>
  <si>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</si>
  <si>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</si>
  <si>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</si>
  <si>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</si>
  <si>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</si>
  <si>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</si>
  <si>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</si>
  <si>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</si>
  <si>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</si>
  <si>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</si>
  <si>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</si>
  <si>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</si>
  <si>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</si>
  <si>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</si>
  <si>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</si>
  <si>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</si>
  <si>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</si>
  <si>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</si>
  <si>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</si>
  <si>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</si>
  <si>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</si>
  <si>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</si>
  <si>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</si>
  <si>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</si>
  <si>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</si>
  <si>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</si>
  <si>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</si>
  <si>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</si>
  <si>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</si>
  <si>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</si>
  <si>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</si>
  <si>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</si>
  <si>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</si>
  <si>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</si>
  <si>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</si>
  <si>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</si>
  <si>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</si>
  <si>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</si>
  <si>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</si>
  <si>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</si>
  <si>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</si>
  <si>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</si>
  <si>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</si>
  <si>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</si>
  <si>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</si>
  <si>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</si>
  <si>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</si>
  <si>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</si>
  <si>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</si>
  <si>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</si>
  <si>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</si>
  <si>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</si>
  <si>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</si>
  <si>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</si>
  <si>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</si>
  <si>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</si>
  <si>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</si>
  <si>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</si>
  <si>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</si>
  <si>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</si>
  <si>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</si>
  <si>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</si>
  <si>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</si>
  <si>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</si>
  <si>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</si>
  <si>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</si>
  <si>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</si>
  <si>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</si>
  <si>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</si>
  <si>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</si>
  <si>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</si>
  <si>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</si>
  <si>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</si>
  <si>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</si>
  <si>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</si>
  <si>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</si>
  <si>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</si>
  <si>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</si>
  <si>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</si>
  <si>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</si>
  <si>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</si>
  <si>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</si>
  <si>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</si>
  <si>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</si>
  <si>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</si>
  <si>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</si>
  <si>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</si>
  <si>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</si>
  <si>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</si>
  <si>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</si>
  <si>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</si>
  <si>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</si>
  <si>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</si>
  <si>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</si>
  <si>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</si>
  <si>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</si>
  <si>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</si>
  <si>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</si>
  <si>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</si>
  <si>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</si>
  <si>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</si>
  <si>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</si>
  <si>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</si>
  <si>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</si>
  <si>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</si>
  <si>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</si>
  <si>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</si>
  <si>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</si>
  <si>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</si>
  <si>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</si>
  <si>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</si>
  <si>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</si>
  <si>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</si>
  <si>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</si>
  <si>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</si>
  <si>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</si>
  <si>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</si>
  <si>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</si>
  <si>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</si>
  <si>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</si>
  <si>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</si>
  <si>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</si>
  <si>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</si>
  <si>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</si>
  <si>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</si>
  <si>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</si>
  <si>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</si>
  <si>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</si>
  <si>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</si>
  <si>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</si>
  <si>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</si>
  <si>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</si>
  <si>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</si>
  <si>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</si>
  <si>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</si>
  <si>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</si>
  <si>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</si>
  <si>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</si>
  <si>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</si>
  <si>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</si>
  <si>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</si>
  <si>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</si>
  <si>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</si>
  <si>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</si>
  <si>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</si>
  <si>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</si>
  <si>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</si>
  <si>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</si>
  <si>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</si>
  <si>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</si>
  <si>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</si>
  <si>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</si>
  <si>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</si>
  <si>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</si>
  <si>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</si>
  <si>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</si>
  <si>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</si>
  <si>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</si>
  <si>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</si>
  <si>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</si>
  <si>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</si>
  <si>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</si>
  <si>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</si>
  <si>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</si>
  <si>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</si>
  <si>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</si>
  <si>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</si>
  <si>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</si>
  <si>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</si>
  <si>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</si>
  <si>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</si>
  <si>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</si>
  <si>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</si>
  <si>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</si>
  <si>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</si>
  <si>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</si>
  <si>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</si>
  <si>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</si>
  <si>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</si>
  <si>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</si>
  <si>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</si>
  <si>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</si>
  <si>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</si>
  <si>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</si>
  <si>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</si>
  <si>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</si>
  <si>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</si>
  <si>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</si>
  <si>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</si>
  <si>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</si>
  <si>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</si>
  <si>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</si>
  <si>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</si>
  <si>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</si>
  <si>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</si>
  <si>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</si>
  <si>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</si>
  <si>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</si>
  <si>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</si>
  <si>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</si>
  <si>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</si>
  <si>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</si>
  <si>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</si>
  <si>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</si>
  <si>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</si>
  <si>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</si>
  <si>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</si>
  <si>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</si>
  <si>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</si>
  <si>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</si>
  <si>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</si>
  <si>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</si>
  <si>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</si>
  <si>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</si>
  <si>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</si>
  <si>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</si>
  <si>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</si>
  <si>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</si>
  <si>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</si>
  <si>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</si>
  <si>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</si>
  <si>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</si>
  <si>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</si>
  <si>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</si>
  <si>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</si>
  <si>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</si>
  <si>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</si>
  <si>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</si>
  <si>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</si>
  <si>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</si>
  <si>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</si>
  <si>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</si>
  <si>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</si>
  <si>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</si>
  <si>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</si>
  <si>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</si>
  <si>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</si>
  <si>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</si>
  <si>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</si>
  <si>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</si>
  <si>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</si>
  <si>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</si>
  <si>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</si>
  <si>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</si>
  <si>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</si>
  <si>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</si>
  <si>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</si>
  <si>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</si>
  <si>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</si>
  <si>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</si>
  <si>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</si>
  <si>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</si>
  <si>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</si>
  <si>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</si>
  <si>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</si>
  <si>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</si>
  <si>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</si>
  <si>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</si>
  <si>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</si>
  <si>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</si>
  <si>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</si>
  <si>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</si>
  <si>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</si>
  <si>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</si>
  <si>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</si>
  <si>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</si>
  <si>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</si>
  <si>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</si>
  <si>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</si>
  <si>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</si>
  <si>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</si>
  <si>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</si>
  <si>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</si>
  <si>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</si>
  <si>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</si>
  <si>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</si>
  <si>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</si>
  <si>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</si>
  <si>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</si>
  <si>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</si>
  <si>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</si>
  <si>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</si>
  <si>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</si>
  <si>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</si>
  <si>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</si>
  <si>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</si>
  <si>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</si>
  <si>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</si>
  <si>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</si>
  <si>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</si>
  <si>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</si>
  <si>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</si>
  <si>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</si>
  <si>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</si>
  <si>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</si>
  <si>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</si>
  <si>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</si>
  <si>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</si>
  <si>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</si>
  <si>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</si>
  <si>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</si>
  <si>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</si>
  <si>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</si>
  <si>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</si>
  <si>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</si>
  <si>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</si>
  <si>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</si>
  <si>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</si>
  <si>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</si>
  <si>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</si>
  <si>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</si>
  <si>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</si>
  <si>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</si>
  <si>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</si>
  <si>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</si>
  <si>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</si>
  <si>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</si>
  <si>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</si>
  <si>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</si>
  <si>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</si>
  <si>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</si>
  <si>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</si>
  <si>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</si>
  <si>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</si>
  <si>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</si>
  <si>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</si>
  <si>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</si>
  <si>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</si>
  <si>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</si>
  <si>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</si>
  <si>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</si>
  <si>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</si>
  <si>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</si>
  <si>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</si>
  <si>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</si>
  <si>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</si>
  <si>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</si>
  <si>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</si>
  <si>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</si>
  <si>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</si>
  <si>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</si>
  <si>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</si>
  <si>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</si>
  <si>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</si>
  <si>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</si>
  <si>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</si>
  <si>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</si>
  <si>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</si>
  <si>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</si>
  <si>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</si>
  <si>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</si>
  <si>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</si>
  <si>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</si>
  <si>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</si>
  <si>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</si>
  <si>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</si>
  <si>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</si>
  <si>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</si>
  <si>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</si>
  <si>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</si>
  <si>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</si>
  <si>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</si>
  <si>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</si>
  <si>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</si>
  <si>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</si>
  <si>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</si>
  <si>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</si>
  <si>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</si>
  <si>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</si>
  <si>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</si>
  <si>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</si>
  <si>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</si>
  <si>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</si>
  <si>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</si>
  <si>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</si>
  <si>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</si>
  <si>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</si>
  <si>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</si>
  <si>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</si>
  <si>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</si>
  <si>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</si>
  <si>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</si>
  <si>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</si>
  <si>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</si>
  <si>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</si>
  <si>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</si>
  <si>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</si>
  <si>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</si>
  <si>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</si>
  <si>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</si>
  <si>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</si>
  <si>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</si>
  <si>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</si>
  <si>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</si>
  <si>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</si>
  <si>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</si>
  <si>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</si>
  <si>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</si>
  <si>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</si>
  <si>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</si>
  <si>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</si>
  <si>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</si>
  <si>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</si>
  <si>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</si>
  <si>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</si>
  <si>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</si>
  <si>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</si>
  <si>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</si>
  <si>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</si>
  <si>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</si>
  <si>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</si>
  <si>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</si>
  <si>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</si>
  <si>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</si>
  <si>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</si>
  <si>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</si>
  <si>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</si>
  <si>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</si>
  <si>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</si>
  <si>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</si>
  <si>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</si>
  <si>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</si>
  <si>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</si>
  <si>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</si>
  <si>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</si>
  <si>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</si>
  <si>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</si>
  <si>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</si>
  <si>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</si>
  <si>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</si>
  <si>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</si>
  <si>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</si>
  <si>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</si>
  <si>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</si>
  <si>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</si>
  <si>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</si>
  <si>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</si>
  <si>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</si>
  <si>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</si>
  <si>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</si>
  <si>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</si>
  <si>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</si>
  <si>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</si>
  <si>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</si>
  <si>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</si>
  <si>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</si>
  <si>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</si>
  <si>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</si>
  <si>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</si>
  <si>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</si>
  <si>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</si>
  <si>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</si>
  <si>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</si>
  <si>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</si>
  <si>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</si>
  <si>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</si>
  <si>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</si>
  <si>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</si>
  <si>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</si>
  <si>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</si>
  <si>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</si>
  <si>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</si>
  <si>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</si>
  <si>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</si>
  <si>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</si>
  <si>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</si>
  <si>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</si>
  <si>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</si>
  <si>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</si>
  <si>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</si>
  <si>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</si>
  <si>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</si>
  <si>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</si>
  <si>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</si>
  <si>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</si>
  <si>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</si>
  <si>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</si>
  <si>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</si>
  <si>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</si>
  <si>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</si>
  <si>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</si>
  <si>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</si>
  <si>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</si>
  <si>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</si>
  <si>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</si>
  <si>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</si>
  <si>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</si>
  <si>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</si>
  <si>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</si>
  <si>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</si>
  <si>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</si>
  <si>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</si>
  <si>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</si>
  <si>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</si>
  <si>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</si>
  <si>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</si>
  <si>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</si>
  <si>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</si>
  <si>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</si>
  <si>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</si>
  <si>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</si>
  <si>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</si>
  <si>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</si>
  <si>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</si>
  <si>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</si>
  <si>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</si>
  <si>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</si>
  <si>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</si>
  <si>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</si>
  <si>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</si>
  <si>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</si>
  <si>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</si>
  <si>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</si>
  <si>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</si>
  <si>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</si>
  <si>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</si>
  <si>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</si>
  <si>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</si>
  <si>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</si>
  <si>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</si>
  <si>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</si>
  <si>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</si>
  <si>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</si>
  <si>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</si>
  <si>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</si>
  <si>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</si>
  <si>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</si>
  <si>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</si>
  <si>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</si>
  <si>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</si>
  <si>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</si>
  <si>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</si>
  <si>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</si>
  <si>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</si>
  <si>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</si>
  <si>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</si>
  <si>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</si>
  <si>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</si>
  <si>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</si>
  <si>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</si>
  <si>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</si>
  <si>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</si>
  <si>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</si>
  <si>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</si>
  <si>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</si>
  <si>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</si>
  <si>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</si>
  <si>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</si>
  <si>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</si>
  <si>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</si>
  <si>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</si>
  <si>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</si>
  <si>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</si>
  <si>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</si>
  <si>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</si>
  <si>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</si>
  <si>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</si>
  <si>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</si>
  <si>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</si>
  <si>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</si>
  <si>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</si>
  <si>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</si>
  <si>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</si>
  <si>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</si>
  <si>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</si>
  <si>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</si>
  <si>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</si>
  <si>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</si>
  <si>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</si>
  <si>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</si>
  <si>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</si>
  <si>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</si>
  <si>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</si>
  <si>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</si>
  <si>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</si>
  <si>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</si>
  <si>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</si>
  <si>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</si>
  <si>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</si>
  <si>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</si>
  <si>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</si>
  <si>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</si>
  <si>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</si>
  <si>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</si>
  <si>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</si>
  <si>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</si>
  <si>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</si>
  <si>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</si>
  <si>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</si>
  <si>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</si>
  <si>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</si>
  <si>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</si>
  <si>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</si>
  <si>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</si>
  <si>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</si>
  <si>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</si>
  <si>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</si>
  <si>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</si>
  <si>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</si>
  <si>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</si>
  <si>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</si>
  <si>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</si>
  <si>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</si>
  <si>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</si>
  <si>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</si>
  <si>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</si>
  <si>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</si>
  <si>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</si>
  <si>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</si>
  <si>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</si>
  <si>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</si>
  <si>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</si>
  <si>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</si>
  <si>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</si>
  <si>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</si>
  <si>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</si>
  <si>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</si>
  <si>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</si>
  <si>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</si>
  <si>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</si>
  <si>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</si>
  <si>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</si>
  <si>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</si>
  <si>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</si>
  <si>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</si>
  <si>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</si>
  <si>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</si>
  <si>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</si>
  <si>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</si>
  <si>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</si>
  <si>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</si>
  <si>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</si>
  <si>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</si>
  <si>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</si>
  <si>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</si>
  <si>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</si>
  <si>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</si>
  <si>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</si>
  <si>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</si>
  <si>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</si>
  <si>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</si>
  <si>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</si>
  <si>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</si>
  <si>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</si>
  <si>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</si>
  <si>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</si>
  <si>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</si>
  <si>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</si>
  <si>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</si>
  <si>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</si>
  <si>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</si>
  <si>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</si>
  <si>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</si>
  <si>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</si>
  <si>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</si>
  <si>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</si>
  <si>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</si>
  <si>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</si>
  <si>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</si>
  <si>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</si>
  <si>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</si>
  <si>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</si>
  <si>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</si>
  <si>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</si>
  <si>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</si>
  <si>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</si>
  <si>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</si>
  <si>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</si>
  <si>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</si>
  <si>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</si>
  <si>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</si>
  <si>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</si>
  <si>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</si>
  <si>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</si>
  <si>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</si>
  <si>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</si>
  <si>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</si>
  <si>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</si>
  <si>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</si>
  <si>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</si>
  <si>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</si>
  <si>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</si>
  <si>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</si>
  <si>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</si>
  <si>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</si>
  <si>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</si>
  <si>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</si>
  <si>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</si>
  <si>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</si>
  <si>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</si>
  <si>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</si>
  <si>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</si>
  <si>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</si>
  <si>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</si>
  <si>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</si>
  <si>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</si>
  <si>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</si>
  <si>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</si>
  <si>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</si>
  <si>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</si>
  <si>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</si>
  <si>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</si>
  <si>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</si>
  <si>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</si>
  <si>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</si>
  <si>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</si>
  <si>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</si>
  <si>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</si>
  <si>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</si>
  <si>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</si>
  <si>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</si>
  <si>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</si>
  <si>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</si>
  <si>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</si>
  <si>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</si>
  <si>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</si>
  <si>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</si>
  <si>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</si>
  <si>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</si>
  <si>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</si>
  <si>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</si>
  <si>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</si>
  <si>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</si>
  <si>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</si>
  <si>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</si>
  <si>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</si>
  <si>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</si>
  <si>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</si>
  <si>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</si>
  <si>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</si>
  <si>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</si>
  <si>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</si>
  <si>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</si>
  <si>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</si>
  <si>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</si>
  <si>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</si>
  <si>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</si>
  <si>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</si>
  <si>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</si>
  <si>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</si>
  <si>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</si>
  <si>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</si>
  <si>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</si>
  <si>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</si>
  <si>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</si>
  <si>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</si>
  <si>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</si>
  <si>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</si>
  <si>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</si>
  <si>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</si>
  <si>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</si>
  <si>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</si>
  <si>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</si>
  <si>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</si>
  <si>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</si>
  <si>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</si>
  <si>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</si>
  <si>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</si>
  <si>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</si>
  <si>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</si>
  <si>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</si>
  <si>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</si>
  <si>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</si>
  <si>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</si>
  <si>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</si>
  <si>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</si>
  <si>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</si>
  <si>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</si>
  <si>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</si>
  <si>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</si>
  <si>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</si>
  <si>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</si>
  <si>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</si>
  <si>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</si>
  <si>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</si>
  <si>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</si>
  <si>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</si>
  <si>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</si>
  <si>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</si>
  <si>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</si>
  <si>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</si>
  <si>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</si>
  <si>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</si>
  <si>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</si>
  <si>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</si>
  <si>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</si>
  <si>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</si>
  <si>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</si>
  <si>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</si>
  <si>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</si>
  <si>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</si>
  <si>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</si>
  <si>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</si>
  <si>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</si>
  <si>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</si>
  <si>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</si>
  <si>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</si>
  <si>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</si>
  <si>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</si>
  <si>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</si>
  <si>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</si>
  <si>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</si>
  <si>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</si>
  <si>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</si>
  <si>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</si>
  <si>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</si>
  <si>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</si>
  <si>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</si>
  <si>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</si>
  <si>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</si>
  <si>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</si>
  <si>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</si>
  <si>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</si>
  <si>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</si>
  <si>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</si>
  <si>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</si>
  <si>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</si>
  <si>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</si>
  <si>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</si>
  <si>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</si>
  <si>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</si>
  <si>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</si>
  <si>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</si>
  <si>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</si>
  <si>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</si>
  <si>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</si>
  <si>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</si>
  <si>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</si>
  <si>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</si>
  <si>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</si>
  <si>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</si>
  <si>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</si>
  <si>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</si>
  <si>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</si>
  <si>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</si>
  <si>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</si>
  <si>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</si>
  <si>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</si>
  <si>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</si>
  <si>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</si>
  <si>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</si>
  <si>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</si>
  <si>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</si>
  <si>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</si>
  <si>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</si>
  <si>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</si>
  <si>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</si>
  <si>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</si>
  <si>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</si>
  <si>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</si>
  <si>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</si>
  <si>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</si>
  <si>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</si>
  <si>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</si>
  <si>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</si>
  <si>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</si>
  <si>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</si>
  <si>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</si>
  <si>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</si>
  <si>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</si>
  <si>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</si>
  <si>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</si>
  <si>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</si>
  <si>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</si>
  <si>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</si>
  <si>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</si>
  <si>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</si>
  <si>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</si>
  <si>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</si>
  <si>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</si>
  <si>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</si>
  <si>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</si>
  <si>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</si>
  <si>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</si>
  <si>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</si>
  <si>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</si>
  <si>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</si>
  <si>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</si>
  <si>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</si>
  <si>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</si>
  <si>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</si>
  <si>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</si>
  <si>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</si>
  <si>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</si>
  <si>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</si>
  <si>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</si>
  <si>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</si>
  <si>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</si>
  <si>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</si>
  <si>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</si>
  <si>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</si>
  <si>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</si>
  <si>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</si>
  <si>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</si>
  <si>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</si>
  <si>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</si>
  <si>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</si>
  <si>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</si>
  <si>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</si>
  <si>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</si>
  <si>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</si>
  <si>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</si>
  <si>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</si>
  <si>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</si>
  <si>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</si>
  <si>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</si>
  <si>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</si>
  <si>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</si>
  <si>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</si>
  <si>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</si>
  <si>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</si>
  <si>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</si>
  <si>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</si>
  <si>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</si>
  <si>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</si>
  <si>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</si>
  <si>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</si>
  <si>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</si>
  <si>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</si>
  <si>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</si>
  <si>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</si>
  <si>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</si>
  <si>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</si>
  <si>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</si>
  <si>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</si>
  <si>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</si>
  <si>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</si>
  <si>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</si>
  <si>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</si>
  <si>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</si>
  <si>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</si>
  <si>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</si>
  <si>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</si>
  <si>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</si>
  <si>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</si>
  <si>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</si>
  <si>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</si>
  <si>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</si>
  <si>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</si>
  <si>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</si>
  <si>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</si>
  <si>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</si>
  <si>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</si>
  <si>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</si>
  <si>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</si>
  <si>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</si>
  <si>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</si>
  <si>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</si>
  <si>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</si>
  <si>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</si>
  <si>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</si>
  <si>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</si>
  <si>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</si>
  <si>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</si>
  <si>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</si>
  <si>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</si>
  <si>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</si>
  <si>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</si>
  <si>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</si>
  <si>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</si>
  <si>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</si>
  <si>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</si>
  <si>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</si>
  <si>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</si>
  <si>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</si>
  <si>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</si>
  <si>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</si>
  <si>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</si>
  <si>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</si>
  <si>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</si>
  <si>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</si>
  <si>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</si>
  <si>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</si>
  <si>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</si>
  <si>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</si>
  <si>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</si>
  <si>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</si>
  <si>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</si>
  <si>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</si>
  <si>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</si>
  <si>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</si>
  <si>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</si>
  <si>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</si>
  <si>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</si>
  <si>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</si>
  <si>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</si>
  <si>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</si>
  <si>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</si>
  <si>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</si>
  <si>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</si>
  <si>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</si>
  <si>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</si>
  <si>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</si>
  <si>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</si>
  <si>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</si>
  <si>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</si>
  <si>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</si>
  <si>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</si>
  <si>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</si>
  <si>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</si>
  <si>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</si>
  <si>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</si>
  <si>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</si>
  <si>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</si>
  <si>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</si>
  <si>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</si>
  <si>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</si>
  <si>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</si>
  <si>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</si>
  <si>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</si>
  <si>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</si>
  <si>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</si>
  <si>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</si>
  <si>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</si>
  <si>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</si>
  <si>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</si>
  <si>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</si>
  <si>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</si>
  <si>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</si>
  <si>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</si>
  <si>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</si>
  <si>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</si>
  <si>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</si>
  <si>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</si>
  <si>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</si>
  <si>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</si>
  <si>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</si>
  <si>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</si>
  <si>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</si>
  <si>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</si>
  <si>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</si>
  <si>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</si>
  <si>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</si>
  <si>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</si>
  <si>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</si>
  <si>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</si>
  <si>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</si>
  <si>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</si>
  <si>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</si>
  <si>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</si>
  <si>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</si>
  <si>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</si>
  <si>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</si>
  <si>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</si>
  <si>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</si>
  <si>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</si>
  <si>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</si>
  <si>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</si>
  <si>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</si>
  <si>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</si>
  <si>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</si>
  <si>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</si>
  <si>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</si>
  <si>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</si>
  <si>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</si>
  <si>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</si>
  <si>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</si>
  <si>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</si>
  <si>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</si>
  <si>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</si>
  <si>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</si>
  <si>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</si>
  <si>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</si>
  <si>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</si>
  <si>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</si>
  <si>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</si>
  <si>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</si>
  <si>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</si>
  <si>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</si>
  <si>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</si>
  <si>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</si>
  <si>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</si>
  <si>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</si>
  <si>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</si>
  <si>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</si>
  <si>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</si>
  <si>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</si>
  <si>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</si>
  <si>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</si>
  <si>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</si>
  <si>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</si>
  <si>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</si>
  <si>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</si>
  <si>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</si>
  <si>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</si>
  <si>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</si>
  <si>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</si>
  <si>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</si>
  <si>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</si>
  <si>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</si>
  <si>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</si>
  <si>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</si>
  <si>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</si>
  <si>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</si>
  <si>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</si>
  <si>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</si>
  <si>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</si>
  <si>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</si>
  <si>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</si>
  <si>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</si>
  <si>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</si>
  <si>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</si>
  <si>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</si>
  <si>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</si>
  <si>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</si>
  <si>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</si>
  <si>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</si>
  <si>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</si>
  <si>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</si>
  <si>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</si>
  <si>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</si>
  <si>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</si>
  <si>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</si>
  <si>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</si>
  <si>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</si>
  <si>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</si>
  <si>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</si>
  <si>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</si>
  <si>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</si>
  <si>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</si>
  <si>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</si>
  <si>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</si>
  <si>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</si>
  <si>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</si>
  <si>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</si>
  <si>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</si>
  <si>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</si>
  <si>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</si>
  <si>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</si>
  <si>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</si>
  <si>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</si>
  <si>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</si>
  <si>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</si>
  <si>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</si>
  <si>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</si>
  <si>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</si>
  <si>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</si>
  <si>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</si>
  <si>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</si>
  <si>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</si>
  <si>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</si>
  <si>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</si>
  <si>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</si>
  <si>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</si>
  <si>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</si>
  <si>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</si>
  <si>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</si>
  <si>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</si>
  <si>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</si>
  <si>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</si>
  <si>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</si>
  <si>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</si>
  <si>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</si>
  <si>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</si>
  <si>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</si>
  <si>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</si>
  <si>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</si>
  <si>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</si>
  <si>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</si>
  <si>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</si>
  <si>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</si>
  <si>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</si>
  <si>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</si>
  <si>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</si>
  <si>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</si>
  <si>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</si>
  <si>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</si>
  <si>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</si>
  <si>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</si>
  <si>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</si>
  <si>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</si>
  <si>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</si>
  <si>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</si>
  <si>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</si>
  <si>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</si>
  <si>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</si>
  <si>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</si>
  <si>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</si>
  <si>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</si>
  <si>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</si>
  <si>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</si>
  <si>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</si>
  <si>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</si>
  <si>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</si>
  <si>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</si>
  <si>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</si>
  <si>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</si>
  <si>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</si>
  <si>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</si>
  <si>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</si>
  <si>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</si>
  <si>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</si>
  <si>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</si>
  <si>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</si>
  <si>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</si>
  <si>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</si>
  <si>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</si>
  <si>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</si>
  <si>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</si>
  <si>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</si>
  <si>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</si>
  <si>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</si>
  <si>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</si>
  <si>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</si>
  <si>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</si>
  <si>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</si>
  <si>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</si>
  <si>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</si>
  <si>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</si>
  <si>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</si>
  <si>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</si>
  <si>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</si>
  <si>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</si>
  <si>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</si>
  <si>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</si>
  <si>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</si>
  <si>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</si>
  <si>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</si>
  <si>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</si>
  <si>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</si>
  <si>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</si>
  <si>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</si>
  <si>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</si>
  <si>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</si>
  <si>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</si>
  <si>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</si>
  <si>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</si>
  <si>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</si>
  <si>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</si>
  <si>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</si>
  <si>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</si>
  <si>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</si>
  <si>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</si>
  <si>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</si>
  <si>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</si>
  <si>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</si>
  <si>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</si>
  <si>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</si>
  <si>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</si>
  <si>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</si>
  <si>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</si>
  <si>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</si>
  <si>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</si>
  <si>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</si>
  <si>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</si>
  <si>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</si>
  <si>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</si>
  <si>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</si>
  <si>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</si>
  <si>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</si>
  <si>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</si>
  <si>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</si>
  <si>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</si>
  <si>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</si>
  <si>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</si>
  <si>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</si>
  <si>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</si>
  <si>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</si>
  <si>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</si>
  <si>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</si>
  <si>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</si>
  <si>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</si>
  <si>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</si>
  <si>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</si>
  <si>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</si>
  <si>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</si>
  <si>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</si>
  <si>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</si>
  <si>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</si>
  <si>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</si>
  <si>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</si>
  <si>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</si>
  <si>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</si>
  <si>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</si>
  <si>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</si>
  <si>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</si>
  <si>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</si>
  <si>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</si>
  <si>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</si>
  <si>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</si>
  <si>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</si>
  <si>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</si>
  <si>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</si>
  <si>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</si>
  <si>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</si>
  <si>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</si>
  <si>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</si>
  <si>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</si>
  <si>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</si>
  <si>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</si>
  <si>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</si>
  <si>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</si>
  <si>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</si>
  <si>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</si>
  <si>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</si>
  <si>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</si>
  <si>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</si>
  <si>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</si>
  <si>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</si>
  <si>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</si>
  <si>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</si>
  <si>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</si>
  <si>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</si>
  <si>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</si>
  <si>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</si>
  <si>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</si>
  <si>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</si>
  <si>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</si>
  <si>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</si>
  <si>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</si>
  <si>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</si>
  <si>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</si>
  <si>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</si>
  <si>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</si>
  <si>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</si>
  <si>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</si>
  <si>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</si>
  <si>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</si>
  <si>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</si>
  <si>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</si>
  <si>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</si>
  <si>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</si>
  <si>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</si>
  <si>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</si>
  <si>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</si>
  <si>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</si>
  <si>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</si>
  <si>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</si>
  <si>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</si>
  <si>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</si>
  <si>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</si>
  <si>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</si>
  <si>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</si>
  <si>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</si>
  <si>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</si>
  <si>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</si>
  <si>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</si>
  <si>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</si>
  <si>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</si>
  <si>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</si>
  <si>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</si>
  <si>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</si>
  <si>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</si>
  <si>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</si>
  <si>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</si>
  <si>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</si>
  <si>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</si>
  <si>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</si>
  <si>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</si>
  <si>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</si>
  <si>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</si>
  <si>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</si>
  <si>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</si>
  <si>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</si>
  <si>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</si>
  <si>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</si>
  <si>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</si>
  <si>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</si>
  <si>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</si>
  <si>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</si>
  <si>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</si>
  <si>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</si>
  <si>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</si>
  <si>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</si>
  <si>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</si>
  <si>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</si>
  <si>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</si>
  <si>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</si>
  <si>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</si>
  <si>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</si>
  <si>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</si>
  <si>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</si>
  <si>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</si>
  <si>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</si>
  <si>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</si>
  <si>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</si>
  <si>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</si>
  <si>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</si>
  <si>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</si>
  <si>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</si>
  <si>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</si>
  <si>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</si>
  <si>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</si>
  <si>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</si>
  <si>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</si>
  <si>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</si>
  <si>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</si>
  <si>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</si>
  <si>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</si>
  <si>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</si>
  <si>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</si>
  <si>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</si>
  <si>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</si>
  <si>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</si>
  <si>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</si>
  <si>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</si>
  <si>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</si>
  <si>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</si>
  <si>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</si>
  <si>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</si>
  <si>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</si>
  <si>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</si>
  <si>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</si>
  <si>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</si>
  <si>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</si>
  <si>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</si>
  <si>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</si>
  <si>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</si>
  <si>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</si>
  <si>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</si>
  <si>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</si>
  <si>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</si>
  <si>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</si>
  <si>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</si>
  <si>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</si>
  <si>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</si>
  <si>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</si>
  <si>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</si>
  <si>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</si>
  <si>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</si>
  <si>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</si>
  <si>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</si>
  <si>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</si>
  <si>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</si>
  <si>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</si>
  <si>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</si>
  <si>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</si>
  <si>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</si>
  <si>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</si>
  <si>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</si>
  <si>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</si>
  <si>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</si>
  <si>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</si>
  <si>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</si>
  <si>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</si>
  <si>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</si>
  <si>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</si>
  <si>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</si>
  <si>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</si>
  <si>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</si>
  <si>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</si>
  <si>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</si>
  <si>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</si>
  <si>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</si>
  <si>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</si>
  <si>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</si>
  <si>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</si>
  <si>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</si>
  <si>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</si>
  <si>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</si>
  <si>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</si>
  <si>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</si>
  <si>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</si>
  <si>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</si>
  <si>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</si>
  <si>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</si>
  <si>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</si>
  <si>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</si>
  <si>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</si>
  <si>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</si>
  <si>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</si>
  <si>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</si>
  <si>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</si>
  <si>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</si>
  <si>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</si>
  <si>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</si>
  <si>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</si>
  <si>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</si>
  <si>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</si>
  <si>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</si>
  <si>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</si>
  <si>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</si>
  <si>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</si>
  <si>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</si>
  <si>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</si>
  <si>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</si>
  <si>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</si>
  <si>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</si>
  <si>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</si>
  <si>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</si>
  <si>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</si>
  <si>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</si>
  <si>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</si>
  <si>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</si>
  <si>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</si>
  <si>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</si>
  <si>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</si>
  <si>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</si>
  <si>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</si>
  <si>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</si>
  <si>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</si>
  <si>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</si>
  <si>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</si>
  <si>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</si>
  <si>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</si>
  <si>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</si>
  <si>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</si>
  <si>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</si>
  <si>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</si>
  <si>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</si>
  <si>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</si>
  <si>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</si>
  <si>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</si>
  <si>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</si>
  <si>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</si>
  <si>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</si>
  <si>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</si>
  <si>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</si>
  <si>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</si>
  <si>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</si>
  <si>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</si>
  <si>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</si>
  <si>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</si>
  <si>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</si>
  <si>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</si>
  <si>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</si>
  <si>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</si>
  <si>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</si>
  <si>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</si>
  <si>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</si>
  <si>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</si>
  <si>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</si>
  <si>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</si>
  <si>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</si>
  <si>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</si>
  <si>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</si>
  <si>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</si>
  <si>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</si>
  <si>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</si>
  <si>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</si>
  <si>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</si>
  <si>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</si>
  <si>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</si>
  <si>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</si>
  <si>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</si>
  <si>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</si>
  <si>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</si>
  <si>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</si>
  <si>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</si>
  <si>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</si>
  <si>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</si>
  <si>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</si>
  <si>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</si>
  <si>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</si>
  <si>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</si>
  <si>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</si>
  <si>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</si>
  <si>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</si>
  <si>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</si>
  <si>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</si>
  <si>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</si>
  <si>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</si>
  <si>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</si>
  <si>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</si>
  <si>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</si>
  <si>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</si>
  <si>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</si>
  <si>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</si>
  <si>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</si>
  <si>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</si>
  <si>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</si>
  <si>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</si>
  <si>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</si>
  <si>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</si>
  <si>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</si>
  <si>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</si>
  <si>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</si>
  <si>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</si>
  <si>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</si>
  <si>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</si>
  <si>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</si>
  <si>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</si>
  <si>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</si>
  <si>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</si>
  <si>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</si>
  <si>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</si>
  <si>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</si>
  <si>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</si>
  <si>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</si>
  <si>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</si>
  <si>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</si>
  <si>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</si>
  <si>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</si>
  <si>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</si>
  <si>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</si>
  <si>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</si>
  <si>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</si>
  <si>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</si>
  <si>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</si>
  <si>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</si>
  <si>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</si>
  <si>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</si>
  <si>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</si>
  <si>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</si>
  <si>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</si>
  <si>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</si>
  <si>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</si>
  <si>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</si>
  <si>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</si>
  <si>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</si>
  <si>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</si>
  <si>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</si>
  <si>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</si>
  <si>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</si>
  <si>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</si>
  <si>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</si>
  <si>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</si>
  <si>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</si>
  <si>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</si>
  <si>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</si>
  <si>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</si>
  <si>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</si>
  <si>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</si>
  <si>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</si>
  <si>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</si>
  <si>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</si>
  <si>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</si>
  <si>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</si>
  <si>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</si>
  <si>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</si>
  <si>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</si>
  <si>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</si>
  <si>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</si>
  <si>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</si>
  <si>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</si>
  <si>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</si>
  <si>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</si>
  <si>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</si>
  <si>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</si>
  <si>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</si>
  <si>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</si>
  <si>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</si>
  <si>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</si>
  <si>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</si>
  <si>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</si>
  <si>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</si>
  <si>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</si>
  <si>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</si>
  <si>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</si>
  <si>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</si>
  <si>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</si>
  <si>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</si>
  <si>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</si>
  <si>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</si>
  <si>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</si>
  <si>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</si>
  <si>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</si>
  <si>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</si>
  <si>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</si>
  <si>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</si>
  <si>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</si>
  <si>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</si>
  <si>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</si>
  <si>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</si>
  <si>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</si>
  <si>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</si>
  <si>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</si>
  <si>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</si>
  <si>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</si>
  <si>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</si>
  <si>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</si>
  <si>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</si>
  <si>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</si>
  <si>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</si>
  <si>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</si>
  <si>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</si>
  <si>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</si>
  <si>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</si>
  <si>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</si>
  <si>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</si>
  <si>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</si>
  <si>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</si>
  <si>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</si>
  <si>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</si>
  <si>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</si>
  <si>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</si>
  <si>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</si>
  <si>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</si>
  <si>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</si>
  <si>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</si>
  <si>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</si>
  <si>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</si>
  <si>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</si>
  <si>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</si>
  <si>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</si>
  <si>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</si>
  <si>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</si>
  <si>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</si>
  <si>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</si>
  <si>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</si>
  <si>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</si>
  <si>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</si>
  <si>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</si>
  <si>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</si>
  <si>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</si>
  <si>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</si>
  <si>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</si>
  <si>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</si>
  <si>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</si>
  <si>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</si>
  <si>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</si>
  <si>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</si>
  <si>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</si>
  <si>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</si>
  <si>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</si>
  <si>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</si>
  <si>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</si>
  <si>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</si>
  <si>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</si>
  <si>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</si>
  <si>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</si>
  <si>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</si>
  <si>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</si>
  <si>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</si>
  <si>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</si>
  <si>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</si>
  <si>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</si>
  <si>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</si>
  <si>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</si>
  <si>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</si>
  <si>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</si>
  <si>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</si>
  <si>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</si>
  <si>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</si>
  <si>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</si>
  <si>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</si>
  <si>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</si>
  <si>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</si>
  <si>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</si>
  <si>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</si>
  <si>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</si>
  <si>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</si>
  <si>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</si>
  <si>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</si>
  <si>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</si>
  <si>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</si>
  <si>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</si>
  <si>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</si>
  <si>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</si>
  <si>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</si>
  <si>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</si>
  <si>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</si>
  <si>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</si>
  <si>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</si>
  <si>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</si>
  <si>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</si>
  <si>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</si>
  <si>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</si>
  <si>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</si>
  <si>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</si>
  <si>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</si>
  <si>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</si>
  <si>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</si>
  <si>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</si>
  <si>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</si>
  <si>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</si>
  <si>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</si>
  <si>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</si>
  <si>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</si>
  <si>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</si>
  <si>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</si>
  <si>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</si>
  <si>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</si>
  <si>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</si>
  <si>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</si>
  <si>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</si>
  <si>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</si>
  <si>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</si>
  <si>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</si>
  <si>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</si>
  <si>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</si>
  <si>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</si>
  <si>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</si>
  <si>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</si>
  <si>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</si>
  <si>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</si>
  <si>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</si>
  <si>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</si>
  <si>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</si>
  <si>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</si>
  <si>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</si>
  <si>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</si>
  <si>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</si>
  <si>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</si>
  <si>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</si>
  <si>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</si>
  <si>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</si>
  <si>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</si>
  <si>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</si>
  <si>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</si>
  <si>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</si>
  <si>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</si>
  <si>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</si>
  <si>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</si>
  <si>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</si>
  <si>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</si>
  <si>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</si>
  <si>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</si>
  <si>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</si>
  <si>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</si>
  <si>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</si>
  <si>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</si>
  <si>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</si>
  <si>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</si>
  <si>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</si>
  <si>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</si>
  <si>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</si>
  <si>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</si>
  <si>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</si>
  <si>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</si>
  <si>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</si>
  <si>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</si>
  <si>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</si>
  <si>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</si>
  <si>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</si>
  <si>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</si>
  <si>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</si>
  <si>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</si>
  <si>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</si>
  <si>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</si>
  <si>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</si>
  <si>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</si>
  <si>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</si>
  <si>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</si>
  <si>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</si>
  <si>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</si>
  <si>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</si>
  <si>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</si>
  <si>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</si>
  <si>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</si>
  <si>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</si>
  <si>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</si>
  <si>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</si>
  <si>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</si>
  <si>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</si>
  <si>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</si>
  <si>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</si>
  <si>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</si>
  <si>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</si>
  <si>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</si>
  <si>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</si>
  <si>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</si>
  <si>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</si>
  <si>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</si>
  <si>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</si>
  <si>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</si>
  <si>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</si>
  <si>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</si>
  <si>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</si>
  <si>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</si>
  <si>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</si>
  <si>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</si>
  <si>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</si>
  <si>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</si>
  <si>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</si>
  <si>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</si>
  <si>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</si>
  <si>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</si>
  <si>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</si>
  <si>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</si>
  <si>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</si>
  <si>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</si>
  <si>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</si>
  <si>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</si>
  <si>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</si>
  <si>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</si>
  <si>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</si>
  <si>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</si>
  <si>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</si>
  <si>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</si>
  <si>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</si>
  <si>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</si>
  <si>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</si>
  <si>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</si>
  <si>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</si>
  <si>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</si>
  <si>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</si>
  <si>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</si>
  <si>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</si>
  <si>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</si>
  <si>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</si>
  <si>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</si>
  <si>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</si>
  <si>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</si>
  <si>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</si>
  <si>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</si>
  <si>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</si>
  <si>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</si>
  <si>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</si>
  <si>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</si>
  <si>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</si>
  <si>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</si>
  <si>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</si>
  <si>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</si>
  <si>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</si>
  <si>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</si>
  <si>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</si>
  <si>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</si>
  <si>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</si>
  <si>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</si>
  <si>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</si>
  <si>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</si>
  <si>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</si>
  <si>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</si>
  <si>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</si>
  <si>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</si>
  <si>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</si>
  <si>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</si>
  <si>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</si>
  <si>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</si>
  <si>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</si>
  <si>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</si>
  <si>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</si>
  <si>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</si>
  <si>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</si>
  <si>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</si>
  <si>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</si>
  <si>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</si>
  <si>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</si>
  <si>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</si>
  <si>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</si>
  <si>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</si>
  <si>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</si>
  <si>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</si>
  <si>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</si>
  <si>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</si>
  <si>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</si>
  <si>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</si>
  <si>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</si>
  <si>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</si>
  <si>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</si>
  <si>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</si>
  <si>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</si>
  <si>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</si>
  <si>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</si>
  <si>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</si>
  <si>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</si>
  <si>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</si>
  <si>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</si>
  <si>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</si>
  <si>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</si>
  <si>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</si>
  <si>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</si>
  <si>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</si>
  <si>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</si>
  <si>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</si>
  <si>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</si>
  <si>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</si>
  <si>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</si>
  <si>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</si>
  <si>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</si>
  <si>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</si>
  <si>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</si>
  <si>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</si>
  <si>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</si>
  <si>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</si>
  <si>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</si>
  <si>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</si>
  <si>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</si>
  <si>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</si>
  <si>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</si>
  <si>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</si>
  <si>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</si>
  <si>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</si>
  <si>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</si>
  <si>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</si>
  <si>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</si>
  <si>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</si>
  <si>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</si>
  <si>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</si>
  <si>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</si>
  <si>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</si>
  <si>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</si>
  <si>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</si>
  <si>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</si>
  <si>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</si>
  <si>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</si>
  <si>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</si>
  <si>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</si>
  <si>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</si>
  <si>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</si>
  <si>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</si>
  <si>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</si>
  <si>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</si>
  <si>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</si>
  <si>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</si>
  <si>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</si>
  <si>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</si>
  <si>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</si>
  <si>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</si>
  <si>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</si>
  <si>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</si>
  <si>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</si>
  <si>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</si>
  <si>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</si>
  <si>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</si>
  <si>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</si>
  <si>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</si>
  <si>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</si>
  <si>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</si>
  <si>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</si>
  <si>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</si>
  <si>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</si>
  <si>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</si>
  <si>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</si>
  <si>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</si>
  <si>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</si>
  <si>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</si>
  <si>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</si>
  <si>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</si>
  <si>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</si>
  <si>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</si>
  <si>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</si>
  <si>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</si>
  <si>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</si>
  <si>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</si>
  <si>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</si>
  <si>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</si>
  <si>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</si>
  <si>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</si>
  <si>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</si>
  <si>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</si>
  <si>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</si>
  <si>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</si>
  <si>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</si>
  <si>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</si>
  <si>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</si>
  <si>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</si>
  <si>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</si>
  <si>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</si>
  <si>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</si>
  <si>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</si>
  <si>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</si>
  <si>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</si>
  <si>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</si>
  <si>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</si>
  <si>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</si>
  <si>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</si>
  <si>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</si>
  <si>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</si>
  <si>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</si>
  <si>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</si>
  <si>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</si>
  <si>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</si>
  <si>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</si>
  <si>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</si>
  <si>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</si>
  <si>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</si>
  <si>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</si>
  <si>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</si>
  <si>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</si>
  <si>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</si>
  <si>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</si>
  <si>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</si>
  <si>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</si>
  <si>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</si>
  <si>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</si>
  <si>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</si>
  <si>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</si>
  <si>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</si>
  <si>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</si>
  <si>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</si>
  <si>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</si>
  <si>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</si>
  <si>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</si>
  <si>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</si>
  <si>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</si>
  <si>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</si>
  <si>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</si>
  <si>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</si>
  <si>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</si>
  <si>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</si>
  <si>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</si>
  <si>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</si>
  <si>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</si>
  <si>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</si>
  <si>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</si>
  <si>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</si>
  <si>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</si>
  <si>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</si>
  <si>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</si>
  <si>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</si>
  <si>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</si>
  <si>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</si>
  <si>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</si>
  <si>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</si>
  <si>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</si>
  <si>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</si>
  <si>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</si>
  <si>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</si>
  <si>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</si>
  <si>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</si>
  <si>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</si>
  <si>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</si>
  <si>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</si>
  <si>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</si>
  <si>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</si>
  <si>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</si>
  <si>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</si>
  <si>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</si>
  <si>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</si>
  <si>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</si>
  <si>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</si>
  <si>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</si>
  <si>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</si>
  <si>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</si>
  <si>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</si>
  <si>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</si>
  <si>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</si>
  <si>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</si>
  <si>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</si>
  <si>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</si>
  <si>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</si>
  <si>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</si>
  <si>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</si>
  <si>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</si>
  <si>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</si>
  <si>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</si>
  <si>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</si>
  <si>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</si>
  <si>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</si>
  <si>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</si>
  <si>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</si>
  <si>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</si>
  <si>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</si>
  <si>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</si>
  <si>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</si>
  <si>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</si>
  <si>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</si>
  <si>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</si>
  <si>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</si>
  <si>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</si>
  <si>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</si>
  <si>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</si>
  <si>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</si>
  <si>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</si>
  <si>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</si>
  <si>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</si>
  <si>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</si>
  <si>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</si>
  <si>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</si>
  <si>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</si>
  <si>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</si>
  <si>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</si>
  <si>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</si>
  <si>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</si>
  <si>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</si>
  <si>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</si>
  <si>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</si>
  <si>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</si>
  <si>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</si>
  <si>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</si>
  <si>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</si>
  <si>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</si>
  <si>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</si>
  <si>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</si>
  <si>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</si>
  <si>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</si>
  <si>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</si>
  <si>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</si>
  <si>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</si>
  <si>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</si>
  <si>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</si>
  <si>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</si>
  <si>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</si>
  <si>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</si>
  <si>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</si>
  <si>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</si>
  <si>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</si>
  <si>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</si>
  <si>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</si>
  <si>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</si>
  <si>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</si>
  <si>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</si>
  <si>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</si>
  <si>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</si>
  <si>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</si>
  <si>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</si>
  <si>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</si>
  <si>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</si>
  <si>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</si>
  <si>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</si>
  <si>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</si>
  <si>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</si>
  <si>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</si>
  <si>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</si>
  <si>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</si>
  <si>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</si>
  <si>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</si>
  <si>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</si>
  <si>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</si>
  <si>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</si>
  <si>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</si>
  <si>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</si>
  <si>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</si>
  <si>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</si>
  <si>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</si>
  <si>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</si>
  <si>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</si>
  <si>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</si>
  <si>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</si>
  <si>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</si>
  <si>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</si>
  <si>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</si>
  <si>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</si>
  <si>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</si>
  <si>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</si>
  <si>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</si>
  <si>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</si>
  <si>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</si>
  <si>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</si>
  <si>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</si>
  <si>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</si>
  <si>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</si>
  <si>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</si>
  <si>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</si>
  <si>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</si>
  <si>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</si>
  <si>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</si>
  <si>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</si>
  <si>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</si>
  <si>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</si>
  <si>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</si>
  <si>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</si>
  <si>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</si>
  <si>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</si>
  <si>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</si>
  <si>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</si>
  <si>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</si>
  <si>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</si>
  <si>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</si>
  <si>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</si>
  <si>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</si>
  <si>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</si>
  <si>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</si>
  <si>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</si>
  <si>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</si>
  <si>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</si>
  <si>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</si>
  <si>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</si>
  <si>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</si>
  <si>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</si>
  <si>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</si>
  <si>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</si>
  <si>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</si>
  <si>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</si>
  <si>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</si>
  <si>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</si>
  <si>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</si>
  <si>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</si>
  <si>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</si>
  <si>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</si>
  <si>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</si>
  <si>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</si>
  <si>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</si>
  <si>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</si>
  <si>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</si>
  <si>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</si>
  <si>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</si>
  <si>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</si>
  <si>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</si>
  <si>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</si>
  <si>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</si>
  <si>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</si>
  <si>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</si>
  <si>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</si>
  <si>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</si>
  <si>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</si>
  <si>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</si>
  <si>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</si>
  <si>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</si>
  <si>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</si>
  <si>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</si>
  <si>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</si>
  <si>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</si>
  <si>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</si>
  <si>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</si>
  <si>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</si>
  <si>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</si>
  <si>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</si>
  <si>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</si>
  <si>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</si>
  <si>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</si>
  <si>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</si>
  <si>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</si>
  <si>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</si>
  <si>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</si>
  <si>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</si>
  <si>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</si>
  <si>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</si>
  <si>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</si>
  <si>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</si>
  <si>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</si>
  <si>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</si>
  <si>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</si>
  <si>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</si>
  <si>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</si>
  <si>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</si>
  <si>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</si>
  <si>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</si>
  <si>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</si>
  <si>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</si>
  <si>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</si>
  <si>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</si>
  <si>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</si>
  <si>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</si>
  <si>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</si>
  <si>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</si>
  <si>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</si>
  <si>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</si>
  <si>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</si>
  <si>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</si>
  <si>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</si>
  <si>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</si>
  <si>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</si>
  <si>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</si>
  <si>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</si>
  <si>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</si>
  <si>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</si>
  <si>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</si>
  <si>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</si>
  <si>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</si>
  <si>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</si>
  <si>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</si>
  <si>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</si>
  <si>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</si>
  <si>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</si>
  <si>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</si>
  <si>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</si>
  <si>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</si>
  <si>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</si>
  <si>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</si>
  <si>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</si>
  <si>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</si>
  <si>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</si>
  <si>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</si>
  <si>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</si>
  <si>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</si>
  <si>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</si>
  <si>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</si>
  <si>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</si>
  <si>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</si>
  <si>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</si>
  <si>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</si>
  <si>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</si>
  <si>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</si>
  <si>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</si>
  <si>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</si>
  <si>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</si>
  <si>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</si>
  <si>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</si>
  <si>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</si>
  <si>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</si>
  <si>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</si>
  <si>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</si>
  <si>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</si>
  <si>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</si>
  <si>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</si>
  <si>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</si>
  <si>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</si>
  <si>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</si>
  <si>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</si>
  <si>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</si>
  <si>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</si>
  <si>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</si>
  <si>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</si>
  <si>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</si>
  <si>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</si>
  <si>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</si>
  <si>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</si>
  <si>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</si>
  <si>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</si>
  <si>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</si>
  <si>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</si>
  <si>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</si>
  <si>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</si>
  <si>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</si>
  <si>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</si>
  <si>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</si>
  <si>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</si>
  <si>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</si>
  <si>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</si>
  <si>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</si>
  <si>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</si>
  <si>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</si>
  <si>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</si>
  <si>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</si>
  <si>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</si>
  <si>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</si>
  <si>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</si>
  <si>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</si>
  <si>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</si>
  <si>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</si>
  <si>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</si>
  <si>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</si>
  <si>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</si>
  <si>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</si>
  <si>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</si>
  <si>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</si>
  <si>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</si>
  <si>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</si>
  <si>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</si>
  <si>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</si>
  <si>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</si>
  <si>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</si>
  <si>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</si>
  <si>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</si>
  <si>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</si>
  <si>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</si>
  <si>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</si>
  <si>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</si>
  <si>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</si>
  <si>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</si>
  <si>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</si>
  <si>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</si>
  <si>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</si>
  <si>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</si>
  <si>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</si>
  <si>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</si>
  <si>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</si>
  <si>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</si>
  <si>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</si>
  <si>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</si>
  <si>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</si>
  <si>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</si>
  <si>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</si>
  <si>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</si>
  <si>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</si>
  <si>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</si>
  <si>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</si>
  <si>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</si>
  <si>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</si>
  <si>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</si>
  <si>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</si>
  <si>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</si>
  <si>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</si>
  <si>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</si>
  <si>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</si>
  <si>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</si>
  <si>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</si>
  <si>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</si>
  <si>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</si>
  <si>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</si>
  <si>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</si>
  <si>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</si>
  <si>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</si>
  <si>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</si>
  <si>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</si>
  <si>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</si>
  <si>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</si>
  <si>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</si>
  <si>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</si>
  <si>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</si>
  <si>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</si>
  <si>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</si>
  <si>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</si>
  <si>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</si>
  <si>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</si>
  <si>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</si>
  <si>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</si>
  <si>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</si>
  <si>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</si>
  <si>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</si>
  <si>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</si>
  <si>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</si>
  <si>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</si>
  <si>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</si>
  <si>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</si>
  <si>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</si>
  <si>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</si>
  <si>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</si>
  <si>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</si>
  <si>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</si>
  <si>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</si>
  <si>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</si>
  <si>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</si>
  <si>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</si>
  <si>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</si>
  <si>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</si>
  <si>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</si>
  <si>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</si>
  <si>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</si>
  <si>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</si>
  <si>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</si>
  <si>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</si>
  <si>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</si>
  <si>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</si>
  <si>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</si>
  <si>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</si>
  <si>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</si>
  <si>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</si>
  <si>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</si>
  <si>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</si>
  <si>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</si>
  <si>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</si>
  <si>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</si>
  <si>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</si>
  <si>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</si>
  <si>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</si>
  <si>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</si>
  <si>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</si>
  <si>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</si>
  <si>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</si>
  <si>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</si>
  <si>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</si>
  <si>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</si>
  <si>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</si>
  <si>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</si>
  <si>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</si>
  <si>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</si>
  <si>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</si>
  <si>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</si>
  <si>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</si>
  <si>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</si>
  <si>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</si>
  <si>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</si>
  <si>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</si>
  <si>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</si>
  <si>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</si>
  <si>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</si>
  <si>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</si>
  <si>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</si>
  <si>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</si>
  <si>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</si>
  <si>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</si>
  <si>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</si>
  <si>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</si>
  <si>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</si>
  <si>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</si>
  <si>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</si>
  <si>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</si>
  <si>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</si>
  <si>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</si>
  <si>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</si>
  <si>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</si>
  <si>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</si>
  <si>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</si>
  <si>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</si>
  <si>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</si>
  <si>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</si>
  <si>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</si>
  <si>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</si>
  <si>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</si>
  <si>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</si>
  <si>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</si>
  <si>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</si>
  <si>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</si>
  <si>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</si>
  <si>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</si>
  <si>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</si>
  <si>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</si>
  <si>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</si>
  <si>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</si>
  <si>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</si>
  <si>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</si>
  <si>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</si>
  <si>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</si>
  <si>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</si>
  <si>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</si>
  <si>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</si>
  <si>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</si>
  <si>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</si>
  <si>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</si>
  <si>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</si>
  <si>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</si>
  <si>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</si>
  <si>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</si>
  <si>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</si>
  <si>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</si>
  <si>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</si>
  <si>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</si>
  <si>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</si>
  <si>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</si>
  <si>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</si>
  <si>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</si>
  <si>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</si>
  <si>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</si>
  <si>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</si>
  <si>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</si>
  <si>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</si>
  <si>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</si>
  <si>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</si>
  <si>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</si>
  <si>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</si>
  <si>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</si>
  <si>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</si>
  <si>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</si>
  <si>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</si>
  <si>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</si>
  <si>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</si>
  <si>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</si>
  <si>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</si>
  <si>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</si>
  <si>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</si>
  <si>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</si>
  <si>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</si>
  <si>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</si>
  <si>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</si>
  <si>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</si>
  <si>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</si>
  <si>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</si>
  <si>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</si>
  <si>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</si>
  <si>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</si>
  <si>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</si>
  <si>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</si>
  <si>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</si>
  <si>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</si>
  <si>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</si>
  <si>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</si>
  <si>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</si>
  <si>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</si>
  <si>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</si>
  <si>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</si>
  <si>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</si>
  <si>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</si>
  <si>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</si>
  <si>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</si>
  <si>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</si>
  <si>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</si>
  <si>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</si>
  <si>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</si>
  <si>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</si>
  <si>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</si>
  <si>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</si>
  <si>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</si>
  <si>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</si>
  <si>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</si>
  <si>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</si>
  <si>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</si>
  <si>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</si>
  <si>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</si>
  <si>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</si>
  <si>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</si>
  <si>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</si>
  <si>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</si>
  <si>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</si>
  <si>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</si>
  <si>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</si>
  <si>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</si>
  <si>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</si>
  <si>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</si>
  <si>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</si>
  <si>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</si>
  <si>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</si>
  <si>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</si>
  <si>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</si>
  <si>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</si>
  <si>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</si>
  <si>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</si>
  <si>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</si>
  <si>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</si>
  <si>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</si>
  <si>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</si>
  <si>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</si>
  <si>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</si>
  <si>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</si>
  <si>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</si>
  <si>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</si>
  <si>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</si>
  <si>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</si>
  <si>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</si>
  <si>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</si>
  <si>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</si>
  <si>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</si>
  <si>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</si>
  <si>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</si>
  <si>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</si>
  <si>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</si>
  <si>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</si>
  <si>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</si>
  <si>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</si>
  <si>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</si>
  <si>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</si>
  <si>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</si>
  <si>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</si>
  <si>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</si>
  <si>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</si>
  <si>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</si>
  <si>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</si>
  <si>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</si>
  <si>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</si>
  <si>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</si>
  <si>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</si>
  <si>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</si>
  <si>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</si>
  <si>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</si>
  <si>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</si>
  <si>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</si>
  <si>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</si>
  <si>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</si>
  <si>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</si>
  <si>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</si>
  <si>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</si>
  <si>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</si>
  <si>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</si>
  <si>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</si>
  <si>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</si>
  <si>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</si>
  <si>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</si>
  <si>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</si>
  <si>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</si>
  <si>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</si>
  <si>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</si>
  <si>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</si>
  <si>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</si>
  <si>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</si>
  <si>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</si>
  <si>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</si>
  <si>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</si>
  <si>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</si>
  <si>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</si>
  <si>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</si>
  <si>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</si>
  <si>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</si>
  <si>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</si>
  <si>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</si>
  <si>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</si>
  <si>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</si>
  <si>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</si>
  <si>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</si>
  <si>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</si>
  <si>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</si>
  <si>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</si>
  <si>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</si>
  <si>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</si>
  <si>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</si>
  <si>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</si>
  <si>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</si>
  <si>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</si>
  <si>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</si>
  <si>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</si>
  <si>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</si>
  <si>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</si>
  <si>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</si>
  <si>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</si>
  <si>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</si>
  <si>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</si>
  <si>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</si>
  <si>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</si>
  <si>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</si>
  <si>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</si>
  <si>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</si>
  <si>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</si>
  <si>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</si>
  <si>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</si>
  <si>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</si>
  <si>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</si>
  <si>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</si>
  <si>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</si>
  <si>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</si>
  <si>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</si>
  <si>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</si>
  <si>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</si>
  <si>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</si>
  <si>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</si>
  <si>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</si>
  <si>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</si>
  <si>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</si>
  <si>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</si>
  <si>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</si>
  <si>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</si>
  <si>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</si>
  <si>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</si>
  <si>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</si>
  <si>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</si>
  <si>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</si>
  <si>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</si>
  <si>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</si>
  <si>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</si>
  <si>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</si>
  <si>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</si>
  <si>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</si>
  <si>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</si>
  <si>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</si>
  <si>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</si>
  <si>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</si>
  <si>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</si>
  <si>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</si>
  <si>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</si>
  <si>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</si>
  <si>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</si>
  <si>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</si>
  <si>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</si>
  <si>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</si>
  <si>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</si>
  <si>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</si>
  <si>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</si>
  <si>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</si>
  <si>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</si>
  <si>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</si>
  <si>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</si>
  <si>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</si>
  <si>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</si>
  <si>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</si>
  <si>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</si>
  <si>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</si>
  <si>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</si>
  <si>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</si>
  <si>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</si>
  <si>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</si>
  <si>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</si>
  <si>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</si>
  <si>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</si>
  <si>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</si>
  <si>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</si>
  <si>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</si>
  <si>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</si>
  <si>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</si>
  <si>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</si>
  <si>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</si>
  <si>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</si>
  <si>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</si>
  <si>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</si>
  <si>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</si>
  <si>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</si>
  <si>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</si>
  <si>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</si>
  <si>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</si>
  <si>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</si>
  <si>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</si>
  <si>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</si>
  <si>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</si>
  <si>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</si>
  <si>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</si>
  <si>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</si>
  <si>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</si>
  <si>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</si>
  <si>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</si>
  <si>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</si>
  <si>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</si>
  <si>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</si>
  <si>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</si>
  <si>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</si>
  <si>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</si>
  <si>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</si>
  <si>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</si>
  <si>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</si>
  <si>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</si>
  <si>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</si>
  <si>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</si>
  <si>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</si>
  <si>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</si>
  <si>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</si>
  <si>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</si>
  <si>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</si>
  <si>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</si>
  <si>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</si>
  <si>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</si>
  <si>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</si>
  <si>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</si>
  <si>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</si>
  <si>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</si>
  <si>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</si>
  <si>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</si>
  <si>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</si>
  <si>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</si>
  <si>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</si>
  <si>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</si>
  <si>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</si>
  <si>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</si>
  <si>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</si>
  <si>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</si>
  <si>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</si>
  <si>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</si>
  <si>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</si>
  <si>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</si>
  <si>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</si>
  <si>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</si>
  <si>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</si>
  <si>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</si>
  <si>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</si>
  <si>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</si>
  <si>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</si>
  <si>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</si>
  <si>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</si>
  <si>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</si>
  <si>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</si>
  <si>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</si>
  <si>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</si>
  <si>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</si>
  <si>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</si>
  <si>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</si>
  <si>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</si>
  <si>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</si>
  <si>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</si>
  <si>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</si>
  <si>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</si>
  <si>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</si>
  <si>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</si>
  <si>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</si>
  <si>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</si>
  <si>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</si>
  <si>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</si>
  <si>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</si>
  <si>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</si>
  <si>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</si>
  <si>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</si>
  <si>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</si>
  <si>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</si>
  <si>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</si>
  <si>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</si>
  <si>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</si>
  <si>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</si>
  <si>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</si>
  <si>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</si>
  <si>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</si>
  <si>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</si>
  <si>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</si>
  <si>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</si>
  <si>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</si>
  <si>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</si>
  <si>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</si>
  <si>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</si>
  <si>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</si>
  <si>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</si>
  <si>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</si>
  <si>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</si>
  <si>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</si>
  <si>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</si>
  <si>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</si>
  <si>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</si>
  <si>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</si>
  <si>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</si>
  <si>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</si>
  <si>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</si>
  <si>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</si>
  <si>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</si>
  <si>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</si>
  <si>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</si>
  <si>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</si>
  <si>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</si>
  <si>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</si>
  <si>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</si>
  <si>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</si>
  <si>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</si>
  <si>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</si>
  <si>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</si>
  <si>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</si>
  <si>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</si>
  <si>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</si>
  <si>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</si>
  <si>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</si>
  <si>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</si>
  <si>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</si>
  <si>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</si>
  <si>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</si>
  <si>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</si>
  <si>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</si>
  <si>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</si>
  <si>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</si>
  <si>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</si>
  <si>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</si>
  <si>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</si>
  <si>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</si>
  <si>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</si>
  <si>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</si>
  <si>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</si>
  <si>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</si>
  <si>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</si>
  <si>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</si>
  <si>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</si>
  <si>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</si>
  <si>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</si>
  <si>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</si>
  <si>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</si>
  <si>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</si>
  <si>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</si>
  <si>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</si>
  <si>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</si>
  <si>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</si>
  <si>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</si>
  <si>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</si>
  <si>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</si>
  <si>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</si>
  <si>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</si>
  <si>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</si>
  <si>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</si>
  <si>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</si>
  <si>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</si>
  <si>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</si>
  <si>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</si>
  <si>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</si>
  <si>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</si>
  <si>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</si>
  <si>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</si>
  <si>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</si>
  <si>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</si>
  <si>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</si>
  <si>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</si>
  <si>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</si>
  <si>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</si>
  <si>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</si>
  <si>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</si>
  <si>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</si>
  <si>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</si>
  <si>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</si>
  <si>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</si>
  <si>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</si>
  <si>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</si>
  <si>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</si>
  <si>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</si>
  <si>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</si>
  <si>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</si>
  <si>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</si>
  <si>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</si>
  <si>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</si>
  <si>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</si>
  <si>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</si>
  <si>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</si>
  <si>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</si>
  <si>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</si>
  <si>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</si>
  <si>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</si>
  <si>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</si>
  <si>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</si>
  <si>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</si>
  <si>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</si>
  <si>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</si>
  <si>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</si>
  <si>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</si>
  <si>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</si>
  <si>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</si>
  <si>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</si>
  <si>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</si>
  <si>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</si>
  <si>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</si>
  <si>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</si>
  <si>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</si>
  <si>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</si>
  <si>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</si>
  <si>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</si>
  <si>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</si>
  <si>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</si>
  <si>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</si>
  <si>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</si>
  <si>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</si>
  <si>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</si>
  <si>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</si>
  <si>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</si>
  <si>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</si>
  <si>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</si>
  <si>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</si>
  <si>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</si>
  <si>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</si>
  <si>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</si>
  <si>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</si>
  <si>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</si>
  <si>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</si>
  <si>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</si>
  <si>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</si>
  <si>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</si>
  <si>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</si>
  <si>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</si>
  <si>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</si>
  <si>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</si>
  <si>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</si>
  <si>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</si>
  <si>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</si>
  <si>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</si>
  <si>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</si>
  <si>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</si>
  <si>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</si>
  <si>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</si>
  <si>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</si>
  <si>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</si>
  <si>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</si>
  <si>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</si>
  <si>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</si>
  <si>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</si>
  <si>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</si>
  <si>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</si>
  <si>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</si>
  <si>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</si>
  <si>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</si>
  <si>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</si>
  <si>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</si>
  <si>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</si>
  <si>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</si>
  <si>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</si>
  <si>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</si>
  <si>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</si>
  <si>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</si>
  <si>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</si>
  <si>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</si>
  <si>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</si>
  <si>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</si>
  <si>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</si>
  <si>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</si>
  <si>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</si>
  <si>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</si>
  <si>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</si>
  <si>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</si>
  <si>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</si>
  <si>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</si>
  <si>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</si>
  <si>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</si>
  <si>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</si>
  <si>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</si>
  <si>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</si>
  <si>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</si>
  <si>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</si>
  <si>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</si>
  <si>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</si>
  <si>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</si>
  <si>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</si>
  <si>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</si>
  <si>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</si>
  <si>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</si>
  <si>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</si>
  <si>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</si>
  <si>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</si>
  <si>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</si>
  <si>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</si>
  <si>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</si>
  <si>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</si>
  <si>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</si>
  <si>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</si>
  <si>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</si>
  <si>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</si>
  <si>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</si>
  <si>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</si>
  <si>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</si>
  <si>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</si>
  <si>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</si>
  <si>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</si>
  <si>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</si>
  <si>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</si>
  <si>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</si>
  <si>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</si>
  <si>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</si>
  <si>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</si>
  <si>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</si>
  <si>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</si>
  <si>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</si>
  <si>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</si>
  <si>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</si>
  <si>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</si>
  <si>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</si>
  <si>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</si>
  <si>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</si>
  <si>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</si>
  <si>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</si>
  <si>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</si>
  <si>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</si>
  <si>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</si>
  <si>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</si>
  <si>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</si>
  <si>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</si>
  <si>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</si>
  <si>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</si>
  <si>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</si>
  <si>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</si>
  <si>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</si>
  <si>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</si>
  <si>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</si>
  <si>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</si>
  <si>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</si>
  <si>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</si>
  <si>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</si>
  <si>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</si>
  <si>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</si>
  <si>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</si>
  <si>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</si>
  <si>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</si>
  <si>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</si>
  <si>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</si>
  <si>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</si>
  <si>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</si>
  <si>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</si>
  <si>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</si>
  <si>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</si>
  <si>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</si>
  <si>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</si>
  <si>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</si>
  <si>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</si>
  <si>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</si>
  <si>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</si>
  <si>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</si>
  <si>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</si>
  <si>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</si>
  <si>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</si>
  <si>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</si>
  <si>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</si>
  <si>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</si>
  <si>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</si>
  <si>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</si>
  <si>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</si>
  <si>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</si>
  <si>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</si>
  <si>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</si>
  <si>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</si>
  <si>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</si>
  <si>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</si>
  <si>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</si>
  <si>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</si>
  <si>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</si>
  <si>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</si>
  <si>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</si>
  <si>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</si>
  <si>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</si>
  <si>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</si>
  <si>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</si>
  <si>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</si>
  <si>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</si>
  <si>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</si>
  <si>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</si>
  <si>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</si>
  <si>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</si>
  <si>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</si>
  <si>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</si>
  <si>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</si>
  <si>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</si>
  <si>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</si>
  <si>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</si>
  <si>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</si>
  <si>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</si>
  <si>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</si>
  <si>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</si>
  <si>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</si>
  <si>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</si>
  <si>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</si>
  <si>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</si>
  <si>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</si>
  <si>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</si>
  <si>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</si>
  <si>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</si>
  <si>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</si>
  <si>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</si>
  <si>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</si>
  <si>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</si>
  <si>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</si>
  <si>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</si>
  <si>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</si>
  <si>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</si>
  <si>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</si>
  <si>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</si>
  <si>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</si>
  <si>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</si>
  <si>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</si>
  <si>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</si>
  <si>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</si>
  <si>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</si>
  <si>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</si>
  <si>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</si>
  <si>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</si>
  <si>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</si>
  <si>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</si>
  <si>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</si>
  <si>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</si>
  <si>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</si>
  <si>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</si>
  <si>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</si>
  <si>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</si>
  <si>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</si>
  <si>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</si>
  <si>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</si>
  <si>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</si>
  <si>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</si>
  <si>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</si>
  <si>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</si>
  <si>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</si>
  <si>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</si>
  <si>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</si>
  <si>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</si>
  <si>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</si>
  <si>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</si>
  <si>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</si>
  <si>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</si>
  <si>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</si>
  <si>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</si>
  <si>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</si>
  <si>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</si>
  <si>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</si>
  <si>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</si>
  <si>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</si>
  <si>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</si>
  <si>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</si>
  <si>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</si>
  <si>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</si>
  <si>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</si>
  <si>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</si>
  <si>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</si>
  <si>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</si>
  <si>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</si>
  <si>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</si>
  <si>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</si>
  <si>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</si>
  <si>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</si>
  <si>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</si>
  <si>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</si>
  <si>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</si>
  <si>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</si>
  <si>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</si>
  <si>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</si>
  <si>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</si>
  <si>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</si>
  <si>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</si>
  <si>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</si>
  <si>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</si>
  <si>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</si>
  <si>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</si>
  <si>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</si>
  <si>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</si>
  <si>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</si>
  <si>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</si>
  <si>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</si>
  <si>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</si>
  <si>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</si>
  <si>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</si>
  <si>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</si>
  <si>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</si>
  <si>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</si>
  <si>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</si>
  <si>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</si>
  <si>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</si>
  <si>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</si>
  <si>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</si>
  <si>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</si>
  <si>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</si>
  <si>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</si>
  <si>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</si>
  <si>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</si>
  <si>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</si>
  <si>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</si>
  <si>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</si>
  <si>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</si>
  <si>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</si>
  <si>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</si>
  <si>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</si>
  <si>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</si>
  <si>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</si>
  <si>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</si>
  <si>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</si>
  <si>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</si>
  <si>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</si>
  <si>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</si>
  <si>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</si>
  <si>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</si>
  <si>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</si>
  <si>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</si>
  <si>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</si>
  <si>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</si>
  <si>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</si>
  <si>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</si>
  <si>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</si>
  <si>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</si>
  <si>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</si>
  <si>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</si>
  <si>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</si>
  <si>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</si>
  <si>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</si>
  <si>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</si>
  <si>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</si>
  <si>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</si>
  <si>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</si>
  <si>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</si>
  <si>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</si>
  <si>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</si>
  <si>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</si>
  <si>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</si>
  <si>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</si>
  <si>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</si>
  <si>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</si>
  <si>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</si>
  <si>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</si>
  <si>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</si>
  <si>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</si>
  <si>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</si>
  <si>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</si>
  <si>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</si>
  <si>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</si>
  <si>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</si>
  <si>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</si>
  <si>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</si>
  <si>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</si>
  <si>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</si>
  <si>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</si>
  <si>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</si>
  <si>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</si>
  <si>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</si>
  <si>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</si>
  <si>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</si>
  <si>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</si>
  <si>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</si>
  <si>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</si>
  <si>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</si>
  <si>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</si>
  <si>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</si>
  <si>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</si>
  <si>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</si>
  <si>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</si>
  <si>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</si>
  <si>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</si>
  <si>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</si>
  <si>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</si>
  <si>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</si>
  <si>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</si>
  <si>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</si>
  <si>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</si>
  <si>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</si>
  <si>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</si>
  <si>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</si>
  <si>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</si>
  <si>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</si>
  <si>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</si>
  <si>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</si>
  <si>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</si>
  <si>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</si>
  <si>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</si>
  <si>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</si>
  <si>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</si>
  <si>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</si>
  <si>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</si>
  <si>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</si>
  <si>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</si>
  <si>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</si>
  <si>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</si>
  <si>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</si>
  <si>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</si>
  <si>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</si>
  <si>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</si>
  <si>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</si>
  <si>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</si>
  <si>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</si>
  <si>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</si>
  <si>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</si>
  <si>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</si>
  <si>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</si>
  <si>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</si>
  <si>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</si>
  <si>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</si>
  <si>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</si>
  <si>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</si>
  <si>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</si>
  <si>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</si>
  <si>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</si>
  <si>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</si>
  <si>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</si>
  <si>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</si>
  <si>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</si>
  <si>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</si>
  <si>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</si>
  <si>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</si>
  <si>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</si>
  <si>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</si>
  <si>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</si>
  <si>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</si>
  <si>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</si>
  <si>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</si>
  <si>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</si>
  <si>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</si>
  <si>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</si>
  <si>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</si>
  <si>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</si>
  <si>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</si>
  <si>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</si>
  <si>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</si>
  <si>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</si>
  <si>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</si>
  <si>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</si>
  <si>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</si>
  <si>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</si>
  <si>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</si>
  <si>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</si>
  <si>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</si>
  <si>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</si>
  <si>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</si>
  <si>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</si>
  <si>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</si>
  <si>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</si>
  <si>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</si>
  <si>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</si>
  <si>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</si>
  <si>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</si>
  <si>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</si>
  <si>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</si>
  <si>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</si>
  <si>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</si>
  <si>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</si>
  <si>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</si>
  <si>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</si>
  <si>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</si>
  <si>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</si>
  <si>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</si>
  <si>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</si>
  <si>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</si>
  <si>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</si>
  <si>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</si>
  <si>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</si>
  <si>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</si>
  <si>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</si>
  <si>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</si>
  <si>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</si>
  <si>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</si>
  <si>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</si>
  <si>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</si>
  <si>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</si>
  <si>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</si>
  <si>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</si>
  <si>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</si>
  <si>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</si>
  <si>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</si>
  <si>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</si>
  <si>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</si>
  <si>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</si>
  <si>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</si>
  <si>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</si>
  <si>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</si>
  <si>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</si>
  <si>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</si>
  <si>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</si>
  <si>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</si>
  <si>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</si>
  <si>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</si>
  <si>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</si>
  <si>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</si>
  <si>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</si>
  <si>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</si>
  <si>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</si>
  <si>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</si>
  <si>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</si>
  <si>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</si>
  <si>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</si>
  <si>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</si>
  <si>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</si>
  <si>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</si>
  <si>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</si>
  <si>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</si>
  <si>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</si>
  <si>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</si>
  <si>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</si>
  <si>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</si>
  <si>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</si>
  <si>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</si>
  <si>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</si>
  <si>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</si>
  <si>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</si>
  <si>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</si>
  <si>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</si>
  <si>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</si>
  <si>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</si>
  <si>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</si>
  <si>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</si>
  <si>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</si>
  <si>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</si>
  <si>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</si>
  <si>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</si>
  <si>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</si>
  <si>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</si>
  <si>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</si>
  <si>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</si>
  <si>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</si>
  <si>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</si>
  <si>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</si>
  <si>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</si>
  <si>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</si>
  <si>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</si>
  <si>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</si>
  <si>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</si>
  <si>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</si>
  <si>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</si>
  <si>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</si>
  <si>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</si>
  <si>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</si>
  <si>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</si>
  <si>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</si>
  <si>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</si>
  <si>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</si>
  <si>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</si>
  <si>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</si>
  <si>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</si>
  <si>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</si>
  <si>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</si>
  <si>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</si>
  <si>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</si>
  <si>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</si>
  <si>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</si>
  <si>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</si>
  <si>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</si>
  <si>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</si>
  <si>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</si>
  <si>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</si>
  <si>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</si>
  <si>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</si>
  <si>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</si>
  <si>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</si>
  <si>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</si>
  <si>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</si>
  <si>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</si>
  <si>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</si>
  <si>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</si>
  <si>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</si>
  <si>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</si>
  <si>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</si>
  <si>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</si>
  <si>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</si>
  <si>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</si>
  <si>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</si>
  <si>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</si>
  <si>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</si>
  <si>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</si>
  <si>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</si>
  <si>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</si>
  <si>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</si>
  <si>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</si>
  <si>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</si>
  <si>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</si>
  <si>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</si>
  <si>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</si>
  <si>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</si>
  <si>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</si>
  <si>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</si>
  <si>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</si>
  <si>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</si>
  <si>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</si>
  <si>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</si>
  <si>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</si>
  <si>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</si>
  <si>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</si>
  <si>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</si>
  <si>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</si>
  <si>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</si>
  <si>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</si>
  <si>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</si>
  <si>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</si>
  <si>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</si>
  <si>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</si>
  <si>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</si>
  <si>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</si>
  <si>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</si>
  <si>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</si>
  <si>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</si>
  <si>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</si>
  <si>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</si>
  <si>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</si>
  <si>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</si>
  <si>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</si>
  <si>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</si>
  <si>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</si>
  <si>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</si>
  <si>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</si>
  <si>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</si>
  <si>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</si>
  <si>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</si>
  <si>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</si>
  <si>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</si>
  <si>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</si>
  <si>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</si>
  <si>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</si>
  <si>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</si>
  <si>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</si>
  <si>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</si>
  <si>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</si>
  <si>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</si>
  <si>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</si>
  <si>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</si>
  <si>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</si>
  <si>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</si>
  <si>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</si>
  <si>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</si>
  <si>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</si>
  <si>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</si>
  <si>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</si>
  <si>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</si>
  <si>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</si>
  <si>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</si>
  <si>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</si>
  <si>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</si>
  <si>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</si>
  <si>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</si>
  <si>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</si>
  <si>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</si>
  <si>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</si>
  <si>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</si>
  <si>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</si>
  <si>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</si>
  <si>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</si>
  <si>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</si>
  <si>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</si>
  <si>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</si>
  <si>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</si>
  <si>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</si>
  <si>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</si>
  <si>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</si>
  <si>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</si>
  <si>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</si>
  <si>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</si>
  <si>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</si>
  <si>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</si>
  <si>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</si>
  <si>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</si>
  <si>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</si>
  <si>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</si>
  <si>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</si>
  <si>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</si>
  <si>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</si>
  <si>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</si>
  <si>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</si>
  <si>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</si>
  <si>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</si>
  <si>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</si>
  <si>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</si>
  <si>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</si>
  <si>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</si>
  <si>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</si>
  <si>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</si>
  <si>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</si>
  <si>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</si>
  <si>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</si>
  <si>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</si>
  <si>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</si>
  <si>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</si>
  <si>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</si>
  <si>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</si>
  <si>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</si>
  <si>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</si>
  <si>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</si>
  <si>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</si>
  <si>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</si>
  <si>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</si>
  <si>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</si>
  <si>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</si>
  <si>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</si>
  <si>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</si>
  <si>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</si>
  <si>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</si>
  <si>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</si>
  <si>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</si>
  <si>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</si>
  <si>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</si>
  <si>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</si>
  <si>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</si>
  <si>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</si>
  <si>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</si>
  <si>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</si>
  <si>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</si>
  <si>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</si>
  <si>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</si>
  <si>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</si>
  <si>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</si>
  <si>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</si>
  <si>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</si>
  <si>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</si>
  <si>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</si>
  <si>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</si>
  <si>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</si>
  <si>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</si>
  <si>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</si>
  <si>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</si>
  <si>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</si>
  <si>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</si>
  <si>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</si>
  <si>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</si>
  <si>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</si>
  <si>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</si>
  <si>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</si>
  <si>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</si>
  <si>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</si>
  <si>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</si>
  <si>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</si>
  <si>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</si>
  <si>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</si>
  <si>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</si>
  <si>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</si>
  <si>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</si>
  <si>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</si>
  <si>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</si>
  <si>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</si>
  <si>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</si>
  <si>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</si>
  <si>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</si>
  <si>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</si>
  <si>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</si>
  <si>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</si>
  <si>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</si>
  <si>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</si>
  <si>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</si>
  <si>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</si>
  <si>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</si>
  <si>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</si>
  <si>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</si>
  <si>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</si>
  <si>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</si>
  <si>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</si>
  <si>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</si>
  <si>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</si>
  <si>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</si>
  <si>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</si>
  <si>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</si>
  <si>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</si>
  <si>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</si>
  <si>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</si>
  <si>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</si>
  <si>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</si>
  <si>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</si>
  <si>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</si>
  <si>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</si>
  <si>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</si>
  <si>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</si>
  <si>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</si>
  <si>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</si>
  <si>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</si>
  <si>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</si>
  <si>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</si>
  <si>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</si>
  <si>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</si>
  <si>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</si>
  <si>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</si>
  <si>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</si>
  <si>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</si>
  <si>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</si>
  <si>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</si>
  <si>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</si>
  <si>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</si>
  <si>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</si>
  <si>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</si>
  <si>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</si>
  <si>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</si>
  <si>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</si>
  <si>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</si>
  <si>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</si>
  <si>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</si>
  <si>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</si>
  <si>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</si>
  <si>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</si>
  <si>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</si>
  <si>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</si>
  <si>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</si>
  <si>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</si>
  <si>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</si>
  <si>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</si>
  <si>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</si>
  <si>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</si>
  <si>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</si>
  <si>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</si>
  <si>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</si>
  <si>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</si>
  <si>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</si>
  <si>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</si>
  <si>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</si>
  <si>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</si>
  <si>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</si>
  <si>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</si>
  <si>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</si>
  <si>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</si>
  <si>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</si>
  <si>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</si>
  <si>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</si>
  <si>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</si>
  <si>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</si>
  <si>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</si>
  <si>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</si>
  <si>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</si>
  <si>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</si>
  <si>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</si>
  <si>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</si>
  <si>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</si>
  <si>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</si>
  <si>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</si>
  <si>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</si>
  <si>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</si>
  <si>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</si>
  <si>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</si>
  <si>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</si>
  <si>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</si>
  <si>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</si>
  <si>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</si>
  <si>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</si>
  <si>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</si>
  <si>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</si>
  <si>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</si>
  <si>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</si>
  <si>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</si>
  <si>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</si>
  <si>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</si>
  <si>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</si>
  <si>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</si>
  <si>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</si>
  <si>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</si>
  <si>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</si>
  <si>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</si>
  <si>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</si>
  <si>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</si>
  <si>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</si>
  <si>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</si>
  <si>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</si>
  <si>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</si>
  <si>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</si>
  <si>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</si>
  <si>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</si>
  <si>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</si>
  <si>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</si>
  <si>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</si>
  <si>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</si>
  <si>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</si>
  <si>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</si>
  <si>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</si>
  <si>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</si>
  <si>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</si>
  <si>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</si>
  <si>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</si>
  <si>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</si>
  <si>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</si>
  <si>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</si>
  <si>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</si>
  <si>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</si>
  <si>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</si>
  <si>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</si>
  <si>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</si>
  <si>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</si>
  <si>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</si>
  <si>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</si>
  <si>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</si>
  <si>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</si>
  <si>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</si>
  <si>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</si>
  <si>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</si>
  <si>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</si>
  <si>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</si>
  <si>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</si>
  <si>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</si>
  <si>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</si>
  <si>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</si>
  <si>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</si>
  <si>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</si>
  <si>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</si>
  <si>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</si>
  <si>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</si>
  <si>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</si>
  <si>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</si>
  <si>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</si>
  <si>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</si>
  <si>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</si>
  <si>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</si>
  <si>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</si>
  <si>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</si>
  <si>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</si>
  <si>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</si>
  <si>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</si>
  <si>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</si>
  <si>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</si>
  <si>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</si>
  <si>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</si>
  <si>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</si>
  <si>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</si>
  <si>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</si>
  <si>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</si>
  <si>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</si>
  <si>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</si>
  <si>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</si>
  <si>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</si>
  <si>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</si>
  <si>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</si>
  <si>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</si>
  <si>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</si>
  <si>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</si>
  <si>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</si>
  <si>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</si>
  <si>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</si>
  <si>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</si>
  <si>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</si>
  <si>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</si>
  <si>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</si>
  <si>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</si>
  <si>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</si>
  <si>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</si>
  <si>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</si>
  <si>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</si>
  <si>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</si>
  <si>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</si>
  <si>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</si>
  <si>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</si>
  <si>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</si>
  <si>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</si>
  <si>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</si>
  <si>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</si>
  <si>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</si>
  <si>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</si>
  <si>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</si>
  <si>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</si>
  <si>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</si>
  <si>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</si>
  <si>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</si>
  <si>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</si>
  <si>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</si>
  <si>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</si>
  <si>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</si>
  <si>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</si>
  <si>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</si>
  <si>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</si>
  <si>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</si>
  <si>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</si>
  <si>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</si>
  <si>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</si>
  <si>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</si>
  <si>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</si>
  <si>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</si>
  <si>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</si>
  <si>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</si>
  <si>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</si>
  <si>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</si>
  <si>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</si>
  <si>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</si>
  <si>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</si>
  <si>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</si>
  <si>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</si>
  <si>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</si>
  <si>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</si>
  <si>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</si>
  <si>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</si>
  <si>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</si>
  <si>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</si>
  <si>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</si>
  <si>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</si>
  <si>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</si>
  <si>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</si>
  <si>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</si>
  <si>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</si>
  <si>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</si>
  <si>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</si>
  <si>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</si>
  <si>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</si>
  <si>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</si>
  <si>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</si>
  <si>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</si>
  <si>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</si>
  <si>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</si>
  <si>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</si>
  <si>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</si>
  <si>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</si>
  <si>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</si>
  <si>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</si>
  <si>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</si>
  <si>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</si>
  <si>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</si>
  <si>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</si>
  <si>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</si>
  <si>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</si>
  <si>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</si>
  <si>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</si>
  <si>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</si>
  <si>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</si>
  <si>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</si>
  <si>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</si>
  <si>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</si>
  <si>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</si>
  <si>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</si>
  <si>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</si>
  <si>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</si>
  <si>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</si>
  <si>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</si>
  <si>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</si>
  <si>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</si>
  <si>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</si>
  <si>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</si>
  <si>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</si>
  <si>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</si>
  <si>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</si>
  <si>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</si>
  <si>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</si>
  <si>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</si>
  <si>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</si>
  <si>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</si>
  <si>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</si>
  <si>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</si>
  <si>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</si>
  <si>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</si>
  <si>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</si>
  <si>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</si>
  <si>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</si>
  <si>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</si>
  <si>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</si>
  <si>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</si>
  <si>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</si>
  <si>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</si>
  <si>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</si>
  <si>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</si>
  <si>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</si>
  <si>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</si>
  <si>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</si>
  <si>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</si>
  <si>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</si>
  <si>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</si>
  <si>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</si>
  <si>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</si>
  <si>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</si>
  <si>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</si>
  <si>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</si>
  <si>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</si>
  <si>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</si>
  <si>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</si>
  <si>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</si>
  <si>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</si>
  <si>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</si>
  <si>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</si>
  <si>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</si>
  <si>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</si>
  <si>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</si>
  <si>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</si>
  <si>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</si>
  <si>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</si>
  <si>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</si>
  <si>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</si>
  <si>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</si>
  <si>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</si>
  <si>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</si>
  <si>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</si>
  <si>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</si>
  <si>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</si>
  <si>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</si>
  <si>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</si>
  <si>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</si>
  <si>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</si>
  <si>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</si>
  <si>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</si>
  <si>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</si>
  <si>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</si>
  <si>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</si>
  <si>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</si>
  <si>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</si>
  <si>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</si>
  <si>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</si>
  <si>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</si>
  <si>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</si>
  <si>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</si>
  <si>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</si>
  <si>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</si>
  <si>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</si>
  <si>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</si>
  <si>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</si>
  <si>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</si>
  <si>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</si>
  <si>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</si>
  <si>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</si>
  <si>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</si>
  <si>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</si>
  <si>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</si>
  <si>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</si>
  <si>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</si>
  <si>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</si>
  <si>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</si>
  <si>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</si>
  <si>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</si>
  <si>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</si>
  <si>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</si>
  <si>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</si>
  <si>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</si>
  <si>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</si>
  <si>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</si>
  <si>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</si>
  <si>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</si>
  <si>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</si>
  <si>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</si>
  <si>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</si>
  <si>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</si>
  <si>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</si>
  <si>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</si>
  <si>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</si>
  <si>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</si>
  <si>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</si>
  <si>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</si>
  <si>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</si>
  <si>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</si>
  <si>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</si>
  <si>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</si>
  <si>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</si>
  <si>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</si>
  <si>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</si>
  <si>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</si>
  <si>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</si>
  <si>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</si>
  <si>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</si>
  <si>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</si>
  <si>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</si>
  <si>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</si>
  <si>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</si>
  <si>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</si>
  <si>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</si>
  <si>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</si>
  <si>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</si>
  <si>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</si>
  <si>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</si>
  <si>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</si>
  <si>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</si>
  <si>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</si>
  <si>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</si>
  <si>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</si>
  <si>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</si>
  <si>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</si>
  <si>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</si>
  <si>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</si>
  <si>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</si>
  <si>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</si>
  <si>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</si>
  <si>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</si>
  <si>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</si>
  <si>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</si>
  <si>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</si>
  <si>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</si>
  <si>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</si>
  <si>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</si>
  <si>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</si>
  <si>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</si>
  <si>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</si>
  <si>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</si>
  <si>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</si>
  <si>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</si>
  <si>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</si>
  <si>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</si>
  <si>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</si>
  <si>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</si>
  <si>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</si>
  <si>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</si>
  <si>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</si>
  <si>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</si>
  <si>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</si>
  <si>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</si>
  <si>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</si>
  <si>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</si>
  <si>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</si>
  <si>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</si>
  <si>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</si>
  <si>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</si>
  <si>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</si>
  <si>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</si>
  <si>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</si>
  <si>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</si>
  <si>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</si>
  <si>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</si>
  <si>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</si>
  <si>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</si>
  <si>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</si>
  <si>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</si>
  <si>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</si>
  <si>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</si>
  <si>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</si>
  <si>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</si>
  <si>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</si>
  <si>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</si>
  <si>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</si>
  <si>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</si>
  <si>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</si>
  <si>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</si>
  <si>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</si>
  <si>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</si>
  <si>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</si>
  <si>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</si>
  <si>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</si>
  <si>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</si>
  <si>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</si>
  <si>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</si>
  <si>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</si>
  <si>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</si>
  <si>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</si>
  <si>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</si>
  <si>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</si>
  <si>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</si>
  <si>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</si>
  <si>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</si>
  <si>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</si>
  <si>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</si>
  <si>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</si>
  <si>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</si>
  <si>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</si>
  <si>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</si>
  <si>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</si>
  <si>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</si>
  <si>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</si>
  <si>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</si>
  <si>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</si>
  <si>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</si>
  <si>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</si>
  <si>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</si>
  <si>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</si>
  <si>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</si>
  <si>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</si>
  <si>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</si>
  <si>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</si>
  <si>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</si>
  <si>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</si>
  <si>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</si>
  <si>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</si>
  <si>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</si>
  <si>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</si>
  <si>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</si>
  <si>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</si>
  <si>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</si>
  <si>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</si>
  <si>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</si>
  <si>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</si>
  <si>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</si>
  <si>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</si>
  <si>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</si>
  <si>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</si>
  <si>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</si>
  <si>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</si>
  <si>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</si>
  <si>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</si>
  <si>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</si>
  <si>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</si>
  <si>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</si>
  <si>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</si>
  <si>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</si>
  <si>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</si>
  <si>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</si>
  <si>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</si>
  <si>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</si>
  <si>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</si>
  <si>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</si>
  <si>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</si>
  <si>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</si>
  <si>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</si>
  <si>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</si>
  <si>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</si>
  <si>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</si>
  <si>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</si>
  <si>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</si>
  <si>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</si>
  <si>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</si>
  <si>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</si>
  <si>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</si>
  <si>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</si>
  <si>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</si>
  <si>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</si>
  <si>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</si>
  <si>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</si>
  <si>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</si>
  <si>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</si>
  <si>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</si>
  <si>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</si>
  <si>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</si>
  <si>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</si>
  <si>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</si>
  <si>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</si>
  <si>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</si>
  <si>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</si>
  <si>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</si>
  <si>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</si>
  <si>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</si>
  <si>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</si>
  <si>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</si>
  <si>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</si>
  <si>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</si>
  <si>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</si>
  <si>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</si>
  <si>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</si>
  <si>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</si>
  <si>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</si>
  <si>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</si>
  <si>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</si>
  <si>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</si>
  <si>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</si>
  <si>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</si>
  <si>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</si>
  <si>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</si>
  <si>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</si>
  <si>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</si>
  <si>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</si>
  <si>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</si>
  <si>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</si>
  <si>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</si>
  <si>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</si>
  <si>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</si>
  <si>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</si>
  <si>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</si>
  <si>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</si>
  <si>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</si>
  <si>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</si>
  <si>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</si>
  <si>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</si>
  <si>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</si>
  <si>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</si>
  <si>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</si>
  <si>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</si>
  <si>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</si>
  <si>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</si>
  <si>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</si>
  <si>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</si>
  <si>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</si>
  <si>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</si>
  <si>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</si>
  <si>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</si>
  <si>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</si>
  <si>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</si>
  <si>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</si>
  <si>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</si>
  <si>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</si>
  <si>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</si>
  <si>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</si>
  <si>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</si>
  <si>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</si>
  <si>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</si>
  <si>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</si>
  <si>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</si>
  <si>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</si>
  <si>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</si>
  <si>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</si>
  <si>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</si>
  <si>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</si>
  <si>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</si>
  <si>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</si>
  <si>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</si>
  <si>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</si>
  <si>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</si>
  <si>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</si>
  <si>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</si>
  <si>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</si>
  <si>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</si>
  <si>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</si>
  <si>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</si>
  <si>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</si>
  <si>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</si>
  <si>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</si>
  <si>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</si>
  <si>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</si>
  <si>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</si>
  <si>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</si>
  <si>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</si>
  <si>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</si>
  <si>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</si>
  <si>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</si>
  <si>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</si>
  <si>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</si>
  <si>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</si>
  <si>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</si>
  <si>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</si>
  <si>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</si>
  <si>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</si>
  <si>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</si>
  <si>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</si>
  <si>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</si>
  <si>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</si>
  <si>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</si>
  <si>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</si>
  <si>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</si>
  <si>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</si>
  <si>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</si>
  <si>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</si>
  <si>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</si>
  <si>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</si>
  <si>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</si>
  <si>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</si>
  <si>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</si>
  <si>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</si>
  <si>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</si>
  <si>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</si>
  <si>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</si>
  <si>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</si>
  <si>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</si>
  <si>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</si>
  <si>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</si>
  <si>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</si>
  <si>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</si>
  <si>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</si>
  <si>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</si>
  <si>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</si>
  <si>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</si>
  <si>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</si>
  <si>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</si>
  <si>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</si>
  <si>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</si>
  <si>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</si>
  <si>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</si>
  <si>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</si>
  <si>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</si>
  <si>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</si>
  <si>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</si>
  <si>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</si>
  <si>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</si>
  <si>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</si>
  <si>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</si>
  <si>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</si>
  <si>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</si>
  <si>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</si>
  <si>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</si>
  <si>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</si>
  <si>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</si>
  <si>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</si>
  <si>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</si>
  <si>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</si>
  <si>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</si>
  <si>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</si>
  <si>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</si>
  <si>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</si>
  <si>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</si>
  <si>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</si>
  <si>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</si>
  <si>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</si>
  <si>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</si>
  <si>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</si>
  <si>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</si>
  <si>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</si>
  <si>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</si>
  <si>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</si>
  <si>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</si>
  <si>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</si>
  <si>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</si>
  <si>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</si>
  <si>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</si>
  <si>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</si>
  <si>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</si>
  <si>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</si>
  <si>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</si>
  <si>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</si>
  <si>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</si>
  <si>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</si>
  <si>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</si>
  <si>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</si>
  <si>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</si>
  <si>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</si>
  <si>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</si>
  <si>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</si>
  <si>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</si>
  <si>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</si>
  <si>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</si>
  <si>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</si>
  <si>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</si>
  <si>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</si>
  <si>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</si>
  <si>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</si>
  <si>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</si>
  <si>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</si>
  <si>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</si>
  <si>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</si>
  <si>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</si>
  <si>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</si>
  <si>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</si>
  <si>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</si>
  <si>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</si>
  <si>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</si>
  <si>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</si>
  <si>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</si>
  <si>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</si>
  <si>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</si>
  <si>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</si>
  <si>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</si>
  <si>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</si>
  <si>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</si>
  <si>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</si>
  <si>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</si>
  <si>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</si>
  <si>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</si>
  <si>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</si>
  <si>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</si>
  <si>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</si>
  <si>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</si>
  <si>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</si>
  <si>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</si>
  <si>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</si>
  <si>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</si>
  <si>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</si>
  <si>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</si>
  <si>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</si>
  <si>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</si>
  <si>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</si>
  <si>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</si>
  <si>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</si>
  <si>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</si>
  <si>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</si>
  <si>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</si>
  <si>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</si>
  <si>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</si>
  <si>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</si>
  <si>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</si>
  <si>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</si>
  <si>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</si>
  <si>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</si>
  <si>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</si>
  <si>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</si>
  <si>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</si>
  <si>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</si>
  <si>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</si>
  <si>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</si>
  <si>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</si>
  <si>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</si>
  <si>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</si>
  <si>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</si>
  <si>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</si>
  <si>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</si>
  <si>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</si>
  <si>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</si>
  <si>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</si>
  <si>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</si>
  <si>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</si>
  <si>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</si>
  <si>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</si>
  <si>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</si>
  <si>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</si>
  <si>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</si>
  <si>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</si>
  <si>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</si>
  <si>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</si>
  <si>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</si>
  <si>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</si>
  <si>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</si>
  <si>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</si>
  <si>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</si>
  <si>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</si>
  <si>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</si>
  <si>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</si>
  <si>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</si>
  <si>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</si>
  <si>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</si>
  <si>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</si>
  <si>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</si>
  <si>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</si>
  <si>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</si>
  <si>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</si>
  <si>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</si>
  <si>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</si>
  <si>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</si>
  <si>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</si>
  <si>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</si>
  <si>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</si>
  <si>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</si>
  <si>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</si>
  <si>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</si>
  <si>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</si>
  <si>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</si>
  <si>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</si>
  <si>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</si>
  <si>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</si>
  <si>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</si>
  <si>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</si>
  <si>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</si>
  <si>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</si>
  <si>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</si>
  <si>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</si>
  <si>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</si>
  <si>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</si>
  <si>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</si>
  <si>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</si>
  <si>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</si>
  <si>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</si>
  <si>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</si>
  <si>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</si>
  <si>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</si>
  <si>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</si>
  <si>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</si>
  <si>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</si>
  <si>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</si>
  <si>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</si>
  <si>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</si>
  <si>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</si>
  <si>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</si>
  <si>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</si>
  <si>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</si>
  <si>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</si>
  <si>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</si>
  <si>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</si>
  <si>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</si>
  <si>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</si>
  <si>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</si>
  <si>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</si>
  <si>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</si>
  <si>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</si>
  <si>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</si>
  <si>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</si>
  <si>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</si>
  <si>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</si>
  <si>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</si>
  <si>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</si>
  <si>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</si>
  <si>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</si>
  <si>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</si>
  <si>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</si>
  <si>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</si>
  <si>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</si>
  <si>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</si>
  <si>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</si>
  <si>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</si>
  <si>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</si>
  <si>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</si>
  <si>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</si>
  <si>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</si>
  <si>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</si>
  <si>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</si>
  <si>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</si>
  <si>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</si>
  <si>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</si>
  <si>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</si>
  <si>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</si>
  <si>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</si>
  <si>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</si>
  <si>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</si>
  <si>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</si>
  <si>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</si>
  <si>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</si>
  <si>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</si>
  <si>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</si>
  <si>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</si>
  <si>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</si>
  <si>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</si>
  <si>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</si>
  <si>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</si>
  <si>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</si>
  <si>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</si>
  <si>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</si>
  <si>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</si>
  <si>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</si>
  <si>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</si>
  <si>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</si>
  <si>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</si>
  <si>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</si>
  <si>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</si>
  <si>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</si>
  <si>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</si>
  <si>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</si>
  <si>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</si>
  <si>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</si>
  <si>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</si>
  <si>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</si>
  <si>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</si>
  <si>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</si>
  <si>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</si>
  <si>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</si>
  <si>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</si>
  <si>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</si>
  <si>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</si>
  <si>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</si>
  <si>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</si>
  <si>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</si>
  <si>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</si>
  <si>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</si>
  <si>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</si>
  <si>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</si>
  <si>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</si>
  <si>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</si>
  <si>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</si>
  <si>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</si>
  <si>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</si>
  <si>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</si>
  <si>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</si>
  <si>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</si>
  <si>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</si>
  <si>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</si>
  <si>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</si>
  <si>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</si>
  <si>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</si>
  <si>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</si>
  <si>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</si>
  <si>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</si>
  <si>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</si>
  <si>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</si>
  <si>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</si>
  <si>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</si>
  <si>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</si>
  <si>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</si>
  <si>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</si>
  <si>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</si>
  <si>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</si>
  <si>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</si>
  <si>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</si>
  <si>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</si>
  <si>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</si>
  <si>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</si>
  <si>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</si>
  <si>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</si>
  <si>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</si>
  <si>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</si>
  <si>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</si>
  <si>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</si>
  <si>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</si>
  <si>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</si>
  <si>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</si>
  <si>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</si>
  <si>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</si>
  <si>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</si>
  <si>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</si>
  <si>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</si>
  <si>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</si>
  <si>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</si>
  <si>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</si>
  <si>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</si>
  <si>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</si>
  <si>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</si>
  <si>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</si>
  <si>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</si>
  <si>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</si>
  <si>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</si>
  <si>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</si>
  <si>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</si>
  <si>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</si>
  <si>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</si>
  <si>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</si>
  <si>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</si>
  <si>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</si>
  <si>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</si>
  <si>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</si>
  <si>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</si>
  <si>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</si>
  <si>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</si>
  <si>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</si>
  <si>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</si>
  <si>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</si>
  <si>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</si>
  <si>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</si>
  <si>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</si>
  <si>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</si>
  <si>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</si>
  <si>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</si>
  <si>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</si>
  <si>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</si>
  <si>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</si>
  <si>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</si>
  <si>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</si>
  <si>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</si>
  <si>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</si>
  <si>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</si>
  <si>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</si>
  <si>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</si>
  <si>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</si>
  <si>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</si>
  <si>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</si>
  <si>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</si>
  <si>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</si>
  <si>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</si>
  <si>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</si>
  <si>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</si>
  <si>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</si>
  <si>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</si>
  <si>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</si>
  <si>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</si>
  <si>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</si>
  <si>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</si>
  <si>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</si>
  <si>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</si>
  <si>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</si>
  <si>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</si>
  <si>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</si>
  <si>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</si>
  <si>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</si>
  <si>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</si>
  <si>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</si>
  <si>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</si>
  <si>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</si>
  <si>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</si>
  <si>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</si>
  <si>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</si>
  <si>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</si>
  <si>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</si>
  <si>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</si>
  <si>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</si>
  <si>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</si>
  <si>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</si>
  <si>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</si>
  <si>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</si>
  <si>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</si>
  <si>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</si>
  <si>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</si>
  <si>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</si>
  <si>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</si>
  <si>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</si>
  <si>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</si>
  <si>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</si>
  <si>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</si>
  <si>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</si>
  <si>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</si>
  <si>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</si>
  <si>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</si>
  <si>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</si>
  <si>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</si>
  <si>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</si>
  <si>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</si>
  <si>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</si>
  <si>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</si>
  <si>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</si>
  <si>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</si>
  <si>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</si>
  <si>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</si>
  <si>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</si>
  <si>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</si>
  <si>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</si>
  <si>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</si>
  <si>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</si>
  <si>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</si>
  <si>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</si>
  <si>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</si>
  <si>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</si>
  <si>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</si>
  <si>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</si>
  <si>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</si>
  <si>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</si>
  <si>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</si>
  <si>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</si>
  <si>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</si>
  <si>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</si>
  <si>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</si>
  <si>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</si>
  <si>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</si>
  <si>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</si>
  <si>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</si>
  <si>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</si>
  <si>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</si>
  <si>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</si>
  <si>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</si>
  <si>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</si>
  <si>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</si>
  <si>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</si>
  <si>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</si>
  <si>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</si>
  <si>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</si>
  <si>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</si>
  <si>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</si>
  <si>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</si>
  <si>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</si>
  <si>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</si>
  <si>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</si>
  <si>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</si>
  <si>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</si>
  <si>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</si>
  <si>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</si>
  <si>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</si>
  <si>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</si>
  <si>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</si>
  <si>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</si>
  <si>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</si>
  <si>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</si>
  <si>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</si>
  <si>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</si>
  <si>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</si>
  <si>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</si>
  <si>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</si>
  <si>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</si>
  <si>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</si>
  <si>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</si>
  <si>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</si>
  <si>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</si>
  <si>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</si>
  <si>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</si>
  <si>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</si>
  <si>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</si>
  <si>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</si>
  <si>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</si>
  <si>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</si>
  <si>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</si>
  <si>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</si>
  <si>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</si>
  <si>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</si>
  <si>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</si>
  <si>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</si>
  <si>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</si>
  <si>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</si>
  <si>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</si>
  <si>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</si>
  <si>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</si>
  <si>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</si>
  <si>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</si>
  <si>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</si>
  <si>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</si>
  <si>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</si>
  <si>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</si>
  <si>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</si>
  <si>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</si>
  <si>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</si>
  <si>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</si>
  <si>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</si>
  <si>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</si>
  <si>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</si>
  <si>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</si>
  <si>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</si>
  <si>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</si>
  <si>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</si>
  <si>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</si>
  <si>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</si>
  <si>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</si>
  <si>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</si>
  <si>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</si>
  <si>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</si>
  <si>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</si>
  <si>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</si>
  <si>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</si>
  <si>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</si>
  <si>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</si>
  <si>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</si>
  <si>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</si>
  <si>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</si>
  <si>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</si>
  <si>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</si>
  <si>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</si>
  <si>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</si>
  <si>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</si>
  <si>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</si>
  <si>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</si>
  <si>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</si>
  <si>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</si>
  <si>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</si>
  <si>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</si>
  <si>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</si>
  <si>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</si>
  <si>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</si>
  <si>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</si>
  <si>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</si>
  <si>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</si>
  <si>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</si>
  <si>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</si>
  <si>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</si>
  <si>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</si>
  <si>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</si>
  <si>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</si>
  <si>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</si>
  <si>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</si>
  <si>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</si>
  <si>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</si>
  <si>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</si>
  <si>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</si>
  <si>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</si>
  <si>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</si>
  <si>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</si>
  <si>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</si>
  <si>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</si>
  <si>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</si>
  <si>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</si>
  <si>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</si>
  <si>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</si>
  <si>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</si>
  <si>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</si>
  <si>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</si>
  <si>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</si>
  <si>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</si>
  <si>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</si>
  <si>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</si>
  <si>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</si>
  <si>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</si>
  <si>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</si>
  <si>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</si>
  <si>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</si>
  <si>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</si>
  <si>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</si>
  <si>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</si>
  <si>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</si>
  <si>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</si>
  <si>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</si>
  <si>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</si>
  <si>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</si>
  <si>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</si>
  <si>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</si>
  <si>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</si>
  <si>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</si>
  <si>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</si>
  <si>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</si>
  <si>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</si>
  <si>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</si>
  <si>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</si>
  <si>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</si>
  <si>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</si>
  <si>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</si>
  <si>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</si>
  <si>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</si>
  <si>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</si>
  <si>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</si>
  <si>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</si>
  <si>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</si>
  <si>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</si>
  <si>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</si>
  <si>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</si>
  <si>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</si>
  <si>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</si>
  <si>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</si>
  <si>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</si>
  <si>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</si>
  <si>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</si>
  <si>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</si>
  <si>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</si>
  <si>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</si>
  <si>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</si>
  <si>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</si>
  <si>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</si>
  <si>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</si>
  <si>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</si>
  <si>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</si>
  <si>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</si>
  <si>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</si>
  <si>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</si>
  <si>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</si>
  <si>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</si>
  <si>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</si>
  <si>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</si>
  <si>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</si>
  <si>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</si>
  <si>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</si>
  <si>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</si>
  <si>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</si>
  <si>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</si>
  <si>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</si>
  <si>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</si>
  <si>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</si>
  <si>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</si>
  <si>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</si>
  <si>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</si>
  <si>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</si>
  <si>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</si>
  <si>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</si>
  <si>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</si>
  <si>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</si>
  <si>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</si>
  <si>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</si>
  <si>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</si>
  <si>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</si>
  <si>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</si>
  <si>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</si>
  <si>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</si>
  <si>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</si>
  <si>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</si>
  <si>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</si>
  <si>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</si>
  <si>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</si>
  <si>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</si>
  <si>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</si>
  <si>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</si>
  <si>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</si>
  <si>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</si>
  <si>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</si>
  <si>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</si>
  <si>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</si>
  <si>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</si>
  <si>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</si>
  <si>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</si>
  <si>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</si>
  <si>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</si>
  <si>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</si>
  <si>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</si>
  <si>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</si>
  <si>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</si>
  <si>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</si>
  <si>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</si>
  <si>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</si>
  <si>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</si>
  <si>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</si>
  <si>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</si>
  <si>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</si>
  <si>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</si>
  <si>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</si>
  <si>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</si>
  <si>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</si>
  <si>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</si>
  <si>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</si>
  <si>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</si>
  <si>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</si>
  <si>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</si>
  <si>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</si>
  <si>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</si>
  <si>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</si>
  <si>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</si>
  <si>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</si>
  <si>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</si>
  <si>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</si>
  <si>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</si>
  <si>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</si>
  <si>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</si>
  <si>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</si>
  <si>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</si>
  <si>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</si>
  <si>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</si>
  <si>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</si>
  <si>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</si>
  <si>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</si>
  <si>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</si>
  <si>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</si>
  <si>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</si>
  <si>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</si>
  <si>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</si>
  <si>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</si>
  <si>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</si>
  <si>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</si>
  <si>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</si>
  <si>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</si>
  <si>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</si>
  <si>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</si>
  <si>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</si>
  <si>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</si>
  <si>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</si>
  <si>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</si>
  <si>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</si>
  <si>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</si>
  <si>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</si>
  <si>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</si>
  <si>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</si>
  <si>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</si>
  <si>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</si>
  <si>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</si>
  <si>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</si>
  <si>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</si>
  <si>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</si>
  <si>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</si>
  <si>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</si>
  <si>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</si>
  <si>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</si>
  <si>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</si>
  <si>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</si>
  <si>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</si>
  <si>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</si>
  <si>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</si>
  <si>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</si>
  <si>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</si>
  <si>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</si>
  <si>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</si>
  <si>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</si>
  <si>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</si>
  <si>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</si>
  <si>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</si>
  <si>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</si>
  <si>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</si>
  <si>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</si>
  <si>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</si>
  <si>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</si>
  <si>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</si>
  <si>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</si>
  <si>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</si>
  <si>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</si>
  <si>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</si>
  <si>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</si>
  <si>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</si>
  <si>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</si>
  <si>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</si>
  <si>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</si>
  <si>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</si>
  <si>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</si>
  <si>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</si>
  <si>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</si>
  <si>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</si>
  <si>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</si>
  <si>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</si>
  <si>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</si>
  <si>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</si>
  <si>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</si>
  <si>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</si>
  <si>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</si>
  <si>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</si>
  <si>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</si>
  <si>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</si>
  <si>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</si>
  <si>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</si>
  <si>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</si>
  <si>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</si>
  <si>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</si>
  <si>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</si>
  <si>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</si>
  <si>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</si>
  <si>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</si>
  <si>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</si>
  <si>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</si>
  <si>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</si>
  <si>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</si>
  <si>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</si>
  <si>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</si>
  <si>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</si>
  <si>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</si>
  <si>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</si>
  <si>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</si>
  <si>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</si>
  <si>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</si>
  <si>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</si>
  <si>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</si>
  <si>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</si>
  <si>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</si>
  <si>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</si>
  <si>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</si>
  <si>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</si>
  <si>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</si>
  <si>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</si>
  <si>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</si>
  <si>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</si>
  <si>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</si>
  <si>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</si>
  <si>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</si>
  <si>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</si>
  <si>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</si>
  <si>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</si>
  <si>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</si>
  <si>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</si>
  <si>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</si>
  <si>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</si>
  <si>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</si>
  <si>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</si>
  <si>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</si>
  <si>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</si>
  <si>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</si>
  <si>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</si>
  <si>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</si>
  <si>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</si>
  <si>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</si>
  <si>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</si>
  <si>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</si>
  <si>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</si>
  <si>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</si>
  <si>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</si>
  <si>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</si>
  <si>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</si>
  <si>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</si>
  <si>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</si>
  <si>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</si>
  <si>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</si>
  <si>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</si>
  <si>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</si>
  <si>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</si>
  <si>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</si>
  <si>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</si>
  <si>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</si>
  <si>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</si>
  <si>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</si>
  <si>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</si>
  <si>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</si>
  <si>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</si>
  <si>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</si>
  <si>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</si>
  <si>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</si>
  <si>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</si>
  <si>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</si>
  <si>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</si>
  <si>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</si>
  <si>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</si>
  <si>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</si>
  <si>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</si>
  <si>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</si>
  <si>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</si>
  <si>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</si>
  <si>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</si>
  <si>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</si>
  <si>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</si>
  <si>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</si>
  <si>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</si>
  <si>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</si>
  <si>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</si>
  <si>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</si>
  <si>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</si>
  <si>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</si>
  <si>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</si>
  <si>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</si>
  <si>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</si>
  <si>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</si>
  <si>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</si>
  <si>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</si>
  <si>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</si>
  <si>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</si>
  <si>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</si>
  <si>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</si>
  <si>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</si>
  <si>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</si>
  <si>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</si>
  <si>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</si>
  <si>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</si>
  <si>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</si>
  <si>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</si>
  <si>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</si>
  <si>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</si>
  <si>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</si>
  <si>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</si>
  <si>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</si>
  <si>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</si>
  <si>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</si>
  <si>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</si>
  <si>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</si>
  <si>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</si>
  <si>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</si>
  <si>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</si>
  <si>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</si>
  <si>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</si>
  <si>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</si>
  <si>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</si>
  <si>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</si>
  <si>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</si>
  <si>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</si>
  <si>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</si>
  <si>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</si>
  <si>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</si>
  <si>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</si>
  <si>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</si>
  <si>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</si>
  <si>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</si>
  <si>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</si>
  <si>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</si>
  <si>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</si>
  <si>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</si>
  <si>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</si>
  <si>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</si>
  <si>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</si>
  <si>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</si>
  <si>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</si>
  <si>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</si>
  <si>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</si>
  <si>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</si>
  <si>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</si>
  <si>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</si>
  <si>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</si>
  <si>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</si>
  <si>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</si>
  <si>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</si>
  <si>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</si>
  <si>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</si>
  <si>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</si>
  <si>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</si>
  <si>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</si>
  <si>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</si>
  <si>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</si>
  <si>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</si>
  <si>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</si>
  <si>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</si>
  <si>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</si>
  <si>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</si>
  <si>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</si>
  <si>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</si>
  <si>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</si>
  <si>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</si>
  <si>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</si>
  <si>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</si>
  <si>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</si>
  <si>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</si>
  <si>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</si>
  <si>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</si>
  <si>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</si>
  <si>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</si>
  <si>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</si>
  <si>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</si>
  <si>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</si>
  <si>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</si>
  <si>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</si>
  <si>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</si>
  <si>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</si>
  <si>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</si>
  <si>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</si>
  <si>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</si>
  <si>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</si>
  <si>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</si>
  <si>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</si>
  <si>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</si>
  <si>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</si>
  <si>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</si>
  <si>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</si>
  <si>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</si>
  <si>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</si>
  <si>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</si>
  <si>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</si>
  <si>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</si>
  <si>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</si>
  <si>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</si>
  <si>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</si>
  <si>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</si>
  <si>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</si>
  <si>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</si>
  <si>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</si>
  <si>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</si>
  <si>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</si>
  <si>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</si>
  <si>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</si>
  <si>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</si>
  <si>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</si>
  <si>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</si>
  <si>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</si>
  <si>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</si>
  <si>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</si>
  <si>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</si>
  <si>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</si>
  <si>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</si>
  <si>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</si>
  <si>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</si>
  <si>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</si>
  <si>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</si>
  <si>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</si>
  <si>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</si>
  <si>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</si>
  <si>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</si>
  <si>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</si>
  <si>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</si>
  <si>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</si>
  <si>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</si>
  <si>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</si>
  <si>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</si>
  <si>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</si>
  <si>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</si>
  <si>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</si>
  <si>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</si>
  <si>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</si>
  <si>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</si>
  <si>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</si>
  <si>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</si>
  <si>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</si>
  <si>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</si>
  <si>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</si>
  <si>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</si>
  <si>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</si>
  <si>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</si>
  <si>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</si>
  <si>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</si>
  <si>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</si>
  <si>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</si>
  <si>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</si>
  <si>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</si>
  <si>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</si>
  <si>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</si>
  <si>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</si>
  <si>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</si>
  <si>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</si>
  <si>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</si>
  <si>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</si>
  <si>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</si>
  <si>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</si>
  <si>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</si>
  <si>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</si>
  <si>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</si>
  <si>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</si>
  <si>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</si>
  <si>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</si>
  <si>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</si>
  <si>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</si>
  <si>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</si>
  <si>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</si>
  <si>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</si>
  <si>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</si>
  <si>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</si>
  <si>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</si>
  <si>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</si>
  <si>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</si>
  <si>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</si>
  <si>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</si>
  <si>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</si>
  <si>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</si>
  <si>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</si>
  <si>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</si>
  <si>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</si>
  <si>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</si>
  <si>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</si>
  <si>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</si>
  <si>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</si>
  <si>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</si>
  <si>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</si>
  <si>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</si>
  <si>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</si>
  <si>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</si>
  <si>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</si>
  <si>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</si>
  <si>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</si>
  <si>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</si>
  <si>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</si>
  <si>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</si>
  <si>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</si>
  <si>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</si>
  <si>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</si>
  <si>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</si>
  <si>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</si>
  <si>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</si>
  <si>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</si>
  <si>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</si>
  <si>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</si>
  <si>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</si>
  <si>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</si>
  <si>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</si>
  <si>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</si>
  <si>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</si>
  <si>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</si>
  <si>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</si>
  <si>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</si>
  <si>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</si>
  <si>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</si>
  <si>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</si>
  <si>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</si>
  <si>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</si>
  <si>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</si>
  <si>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</si>
  <si>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</si>
  <si>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</si>
  <si>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</si>
  <si>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</si>
  <si>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</si>
  <si>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</si>
  <si>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</si>
  <si>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</si>
  <si>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</si>
  <si>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</si>
  <si>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</si>
  <si>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</si>
  <si>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</si>
  <si>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</si>
  <si>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</si>
  <si>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</si>
  <si>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</si>
  <si>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</si>
  <si>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</si>
  <si>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</si>
  <si>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</si>
  <si>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</si>
  <si>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</si>
  <si>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</si>
  <si>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</si>
  <si>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</si>
  <si>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</si>
  <si>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</si>
  <si>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</si>
  <si>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</si>
  <si>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</si>
  <si>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</si>
  <si>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</si>
  <si>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</si>
  <si>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</si>
  <si>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</si>
  <si>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</si>
  <si>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</si>
  <si>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</si>
  <si>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</si>
  <si>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</si>
  <si>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</si>
  <si>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</si>
  <si>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</si>
  <si>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</si>
  <si>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</si>
  <si>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</si>
  <si>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</si>
  <si>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</si>
  <si>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</si>
  <si>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</si>
  <si>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</si>
  <si>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</si>
  <si>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</si>
  <si>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</si>
  <si>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</si>
  <si>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</si>
  <si>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</si>
  <si>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</si>
  <si>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</si>
  <si>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</si>
  <si>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</si>
  <si>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</si>
  <si>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</si>
  <si>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</si>
  <si>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</si>
  <si>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</si>
  <si>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</si>
  <si>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</si>
  <si>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</si>
  <si>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</si>
  <si>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</si>
  <si>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</si>
  <si>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</si>
  <si>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</si>
  <si>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</si>
  <si>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</si>
  <si>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</si>
  <si>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</si>
  <si>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</si>
  <si>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</si>
  <si>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</si>
  <si>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</si>
  <si>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</si>
  <si>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</si>
  <si>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</si>
  <si>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</si>
  <si>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</si>
  <si>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</si>
  <si>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</si>
  <si>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</si>
  <si>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</si>
  <si>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</si>
  <si>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</si>
  <si>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</si>
  <si>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</si>
  <si>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</si>
  <si>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</si>
  <si>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</si>
  <si>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</si>
  <si>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</si>
  <si>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</si>
  <si>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</si>
  <si>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</si>
  <si>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</si>
  <si>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</si>
  <si>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</si>
  <si>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</si>
  <si>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</si>
  <si>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</si>
  <si>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</si>
  <si>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</si>
  <si>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</si>
  <si>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</si>
  <si>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</si>
  <si>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</si>
  <si>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</si>
  <si>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</si>
  <si>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</si>
  <si>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</si>
  <si>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</si>
  <si>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</si>
  <si>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</si>
  <si>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</si>
  <si>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</si>
  <si>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</si>
  <si>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</si>
  <si>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</si>
  <si>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</si>
  <si>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</si>
  <si>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</si>
  <si>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</si>
  <si>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</si>
  <si>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</si>
  <si>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</si>
  <si>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</si>
  <si>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</si>
  <si>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</si>
  <si>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</si>
  <si>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</si>
  <si>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</si>
  <si>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</si>
  <si>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</si>
  <si>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</si>
  <si>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</si>
  <si>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</si>
  <si>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</si>
  <si>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</si>
  <si>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</si>
  <si>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</si>
  <si>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</si>
  <si>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</si>
  <si>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</si>
  <si>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</si>
  <si>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</si>
  <si>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</si>
  <si>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</si>
  <si>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</si>
  <si>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</si>
  <si>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</si>
  <si>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</si>
  <si>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</si>
  <si>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</si>
  <si>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</si>
  <si>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</si>
  <si>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</si>
  <si>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</si>
  <si>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</si>
  <si>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</si>
  <si>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</si>
  <si>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</si>
  <si>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</si>
  <si>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</si>
  <si>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</si>
  <si>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</si>
  <si>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</si>
  <si>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</si>
  <si>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</si>
  <si>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</si>
  <si>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</si>
  <si>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</si>
  <si>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</si>
  <si>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</si>
  <si>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</si>
  <si>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</si>
  <si>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</si>
  <si>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</si>
  <si>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</si>
  <si>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</si>
  <si>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</si>
  <si>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</si>
  <si>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</si>
  <si>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</si>
  <si>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</si>
  <si>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</si>
  <si>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</si>
  <si>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</si>
  <si>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</si>
  <si>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</si>
  <si>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</si>
  <si>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</si>
  <si>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</si>
  <si>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</si>
  <si>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</si>
  <si>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</si>
  <si>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</si>
  <si>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</si>
  <si>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</si>
  <si>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</si>
  <si>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</si>
  <si>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</si>
  <si>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</si>
  <si>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</si>
  <si>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</si>
  <si>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</si>
  <si>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</si>
  <si>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</si>
  <si>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</si>
  <si>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</si>
  <si>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</si>
  <si>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</si>
  <si>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</si>
  <si>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</si>
  <si>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</si>
  <si>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</si>
  <si>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</si>
  <si>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</si>
  <si>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</si>
  <si>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</si>
  <si>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</si>
  <si>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</si>
  <si>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</si>
  <si>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</si>
  <si>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</si>
  <si>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</si>
  <si>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</si>
  <si>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</si>
  <si>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</si>
  <si>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</si>
  <si>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</si>
  <si>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</si>
  <si>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</si>
  <si>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</si>
  <si>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</si>
  <si>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</si>
  <si>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</si>
  <si>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</si>
  <si>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</si>
  <si>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</si>
  <si>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</si>
  <si>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</si>
  <si>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</si>
  <si>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</si>
  <si>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</si>
  <si>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</si>
  <si>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</si>
  <si>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</si>
  <si>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</si>
  <si>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</si>
  <si>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</si>
  <si>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</si>
  <si>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</si>
  <si>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</si>
  <si>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</si>
  <si>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</si>
  <si>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</si>
  <si>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</si>
  <si>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</si>
  <si>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</si>
  <si>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</si>
  <si>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</si>
  <si>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</si>
  <si>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</si>
  <si>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</si>
  <si>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</si>
  <si>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</si>
  <si>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</si>
  <si>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</si>
  <si>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</si>
  <si>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</si>
  <si>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</si>
  <si>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</si>
  <si>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</si>
  <si>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</si>
  <si>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</si>
  <si>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</si>
  <si>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</si>
  <si>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</si>
  <si>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</si>
  <si>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</si>
  <si>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</si>
  <si>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</si>
  <si>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</si>
  <si>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</si>
  <si>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</si>
  <si>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</si>
  <si>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</si>
  <si>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</si>
  <si>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</si>
  <si>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</si>
  <si>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</si>
  <si>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</si>
  <si>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</si>
  <si>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</si>
  <si>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</si>
  <si>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</si>
  <si>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</si>
  <si>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</si>
  <si>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</si>
  <si>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</si>
  <si>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</si>
  <si>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</si>
  <si>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</si>
  <si>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</si>
  <si>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</si>
  <si>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</si>
  <si>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</si>
  <si>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</si>
  <si>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</si>
  <si>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</si>
  <si>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</si>
  <si>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</si>
  <si>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</si>
  <si>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</si>
  <si>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</si>
  <si>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</si>
  <si>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</si>
  <si>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</si>
  <si>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</si>
  <si>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</si>
  <si>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</si>
  <si>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</si>
  <si>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</si>
  <si>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</si>
  <si>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</si>
  <si>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</si>
  <si>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</si>
  <si>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</si>
  <si>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</si>
  <si>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</si>
  <si>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</si>
  <si>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</si>
  <si>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</si>
  <si>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</si>
  <si>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</si>
  <si>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</si>
  <si>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</si>
  <si>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</si>
  <si>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</si>
  <si>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</si>
  <si>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</si>
  <si>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</si>
  <si>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</si>
  <si>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</si>
  <si>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</si>
  <si>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</si>
  <si>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</si>
  <si>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</si>
  <si>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</si>
  <si>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</si>
  <si>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</si>
  <si>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</si>
  <si>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</si>
  <si>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</si>
  <si>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</si>
  <si>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</si>
  <si>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</si>
  <si>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</si>
  <si>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</si>
  <si>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</si>
  <si>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</si>
  <si>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</si>
  <si>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</si>
  <si>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</si>
  <si>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</si>
  <si>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</si>
  <si>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</si>
  <si>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</si>
  <si>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</si>
  <si>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</si>
  <si>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</si>
  <si>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</si>
  <si>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</si>
  <si>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</si>
  <si>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</si>
  <si>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</si>
  <si>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</si>
  <si>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</si>
  <si>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</si>
  <si>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</si>
  <si>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</si>
  <si>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</si>
  <si>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</si>
  <si>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</si>
  <si>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</si>
  <si>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</si>
  <si>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</si>
  <si>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</si>
  <si>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</si>
  <si>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</si>
  <si>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</si>
  <si>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</si>
  <si>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</si>
  <si>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</si>
  <si>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</si>
  <si>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</si>
  <si>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</si>
  <si>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</si>
  <si>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</si>
  <si>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</si>
  <si>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</si>
  <si>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</si>
  <si>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</si>
  <si>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</si>
  <si>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</si>
  <si>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</si>
  <si>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</si>
  <si>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</si>
  <si>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</si>
  <si>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</si>
  <si>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</si>
  <si>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</si>
  <si>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</si>
  <si>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</si>
  <si>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</si>
  <si>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</si>
  <si>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</si>
  <si>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</si>
  <si>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</si>
  <si>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</si>
  <si>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</si>
  <si>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</si>
  <si>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</si>
  <si>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</si>
  <si>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</si>
  <si>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</si>
  <si>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</si>
  <si>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</si>
  <si>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</si>
  <si>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</si>
  <si>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</si>
  <si>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</si>
  <si>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</si>
  <si>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</si>
  <si>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</si>
  <si>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</si>
  <si>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</si>
  <si>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</si>
  <si>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</si>
  <si>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</si>
  <si>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</si>
  <si>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</si>
  <si>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</si>
  <si>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</si>
  <si>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</si>
  <si>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</si>
  <si>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</si>
  <si>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</si>
  <si>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</si>
  <si>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</si>
  <si>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</si>
  <si>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</si>
  <si>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</si>
  <si>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</si>
  <si>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</si>
  <si>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</si>
  <si>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</si>
  <si>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</si>
  <si>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</si>
  <si>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</si>
  <si>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</si>
  <si>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</si>
  <si>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</si>
  <si>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</si>
  <si>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</si>
  <si>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</si>
  <si>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</si>
  <si>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</si>
  <si>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</si>
  <si>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</si>
  <si>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</si>
  <si>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</si>
  <si>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</si>
  <si>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</si>
  <si>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</si>
  <si>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</si>
  <si>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</si>
  <si>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</si>
  <si>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</si>
  <si>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</si>
  <si>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</si>
  <si>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</si>
  <si>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</si>
  <si>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</si>
  <si>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</si>
  <si>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</si>
  <si>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</si>
  <si>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</si>
  <si>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</si>
  <si>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</si>
  <si>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</si>
  <si>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</si>
  <si>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</si>
  <si>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</si>
  <si>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</si>
  <si>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</si>
  <si>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</si>
  <si>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</si>
  <si>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</si>
  <si>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</si>
  <si>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</si>
  <si>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</si>
  <si>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</si>
  <si>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</si>
  <si>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</si>
  <si>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</si>
  <si>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</si>
  <si>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</si>
  <si>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</si>
  <si>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</si>
  <si>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</si>
  <si>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</si>
  <si>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</si>
  <si>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</si>
  <si>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</si>
  <si>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</si>
  <si>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</si>
  <si>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</si>
  <si>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</si>
  <si>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</si>
  <si>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</si>
  <si>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</si>
  <si>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</si>
  <si>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</si>
  <si>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</si>
  <si>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</si>
  <si>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</si>
  <si>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</si>
  <si>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</si>
  <si>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</si>
  <si>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</si>
  <si>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</si>
  <si>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</si>
  <si>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</si>
  <si>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</si>
  <si>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</si>
  <si>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</si>
  <si>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</si>
  <si>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</si>
  <si>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</si>
  <si>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</si>
  <si>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</si>
  <si>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</si>
  <si>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</si>
  <si>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</si>
  <si>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</si>
  <si>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</si>
  <si>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</si>
  <si>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</si>
  <si>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</si>
  <si>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</si>
  <si>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</si>
  <si>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</si>
  <si>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</si>
  <si>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</si>
  <si>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</si>
  <si>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</si>
  <si>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</si>
  <si>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</si>
  <si>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</si>
  <si>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</si>
  <si>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</si>
  <si>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</si>
  <si>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</si>
  <si>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</si>
  <si>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</si>
  <si>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</si>
  <si>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</si>
  <si>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</si>
  <si>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</si>
  <si>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</si>
  <si>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</si>
  <si>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</si>
  <si>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</si>
  <si>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</si>
  <si>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</si>
  <si>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</si>
  <si>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</si>
  <si>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</si>
  <si>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</si>
  <si>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</si>
  <si>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</si>
  <si>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</si>
  <si>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</si>
  <si>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</si>
  <si>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</si>
  <si>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</si>
  <si>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</si>
  <si>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</si>
  <si>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</si>
  <si>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</si>
  <si>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</si>
  <si>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</si>
  <si>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</si>
  <si>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</si>
  <si>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</si>
  <si>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</si>
  <si>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</si>
  <si>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</si>
  <si>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</si>
  <si>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</si>
  <si>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</si>
  <si>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</si>
  <si>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</si>
  <si>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</si>
  <si>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</si>
  <si>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</si>
  <si>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</si>
  <si>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</si>
  <si>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</si>
  <si>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</si>
  <si>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</si>
  <si>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</si>
  <si>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</si>
  <si>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</si>
  <si>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</si>
  <si>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</si>
  <si>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</si>
  <si>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</si>
  <si>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</si>
  <si>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</si>
  <si>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</si>
  <si>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</si>
  <si>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</si>
  <si>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</si>
  <si>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</si>
  <si>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</si>
  <si>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</si>
  <si>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</si>
  <si>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</si>
  <si>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</si>
  <si>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</si>
  <si>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</si>
  <si>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</si>
  <si>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</si>
  <si>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</si>
  <si>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</si>
  <si>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</si>
  <si>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</si>
  <si>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</si>
  <si>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</si>
  <si>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</si>
  <si>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</si>
  <si>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</si>
  <si>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</si>
  <si>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</si>
  <si>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</si>
  <si>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</si>
  <si>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</si>
  <si>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</si>
  <si>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</si>
  <si>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</si>
  <si>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</si>
  <si>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</si>
  <si>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</si>
  <si>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</si>
  <si>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</si>
  <si>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</si>
  <si>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</si>
  <si>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</si>
  <si>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</si>
  <si>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</si>
  <si>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</si>
  <si>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</si>
  <si>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</si>
  <si>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</si>
  <si>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</si>
  <si>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</si>
  <si>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</si>
  <si>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</si>
  <si>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</si>
  <si>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</si>
  <si>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</si>
  <si>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</si>
  <si>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</si>
  <si>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</si>
  <si>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</si>
  <si>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</si>
  <si>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</si>
  <si>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</si>
  <si>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</si>
  <si>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</si>
  <si>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</si>
  <si>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</si>
  <si>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</si>
  <si>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</si>
  <si>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</si>
  <si>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</si>
  <si>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</si>
  <si>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</si>
  <si>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</si>
  <si>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</si>
  <si>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</si>
  <si>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</si>
  <si>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</si>
  <si>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</si>
  <si>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</si>
  <si>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</si>
  <si>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</si>
  <si>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</si>
  <si>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</si>
  <si>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</si>
  <si>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</si>
  <si>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</si>
  <si>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</si>
  <si>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</si>
  <si>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</si>
  <si>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</si>
  <si>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</si>
  <si>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</si>
  <si>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</si>
  <si>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</si>
  <si>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</si>
  <si>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</si>
  <si>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</si>
  <si>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</si>
  <si>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</si>
  <si>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</si>
  <si>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</si>
  <si>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</si>
  <si>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</si>
  <si>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</si>
  <si>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</si>
  <si>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</si>
  <si>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</si>
  <si>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</si>
  <si>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</si>
  <si>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</si>
  <si>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</si>
  <si>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</si>
  <si>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</si>
  <si>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</si>
  <si>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</si>
  <si>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</si>
  <si>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</si>
  <si>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</si>
  <si>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</si>
  <si>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</si>
  <si>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</si>
  <si>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</si>
  <si>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</si>
  <si>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</si>
  <si>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</si>
  <si>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</si>
  <si>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</si>
  <si>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</si>
  <si>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</si>
  <si>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</si>
  <si>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</si>
  <si>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</si>
  <si>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</si>
  <si>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</si>
  <si>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</si>
  <si>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</si>
  <si>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</si>
  <si>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</si>
  <si>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</si>
  <si>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</si>
  <si>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</si>
  <si>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</si>
  <si>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</si>
  <si>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</si>
  <si>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</si>
  <si>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</si>
  <si>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</si>
  <si>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</si>
  <si>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</si>
  <si>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</si>
  <si>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</si>
  <si>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</si>
  <si>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</si>
  <si>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</si>
  <si>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</si>
  <si>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</si>
  <si>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</si>
  <si>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</si>
  <si>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</si>
  <si>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</si>
  <si>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</si>
  <si>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</si>
  <si>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</si>
  <si>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</si>
  <si>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</si>
  <si>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</si>
  <si>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</si>
  <si>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</si>
  <si>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</si>
  <si>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</si>
  <si>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</si>
  <si>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</si>
  <si>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</si>
  <si>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</si>
  <si>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</si>
  <si>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</si>
  <si>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</si>
  <si>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</si>
  <si>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</si>
  <si>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</si>
  <si>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</si>
  <si>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</si>
  <si>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</si>
  <si>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</si>
  <si>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</si>
  <si>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</si>
  <si>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</si>
  <si>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</si>
  <si>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</si>
  <si>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</si>
  <si>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</si>
  <si>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</si>
  <si>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</si>
  <si>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</si>
  <si>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</si>
  <si>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</si>
  <si>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</si>
  <si>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</si>
  <si>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</si>
  <si>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</si>
  <si>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</si>
  <si>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</si>
  <si>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</si>
  <si>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</si>
  <si>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</si>
  <si>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</si>
  <si>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</si>
  <si>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</si>
  <si>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</si>
  <si>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</si>
  <si>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</si>
  <si>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</si>
  <si>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</si>
  <si>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</si>
  <si>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</si>
  <si>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</si>
  <si>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</si>
  <si>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</si>
  <si>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</si>
  <si>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</si>
  <si>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</si>
  <si>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</si>
  <si>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</si>
  <si>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</si>
  <si>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</si>
  <si>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</si>
  <si>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</si>
  <si>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</si>
  <si>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</si>
  <si>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</si>
  <si>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</si>
  <si>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</si>
  <si>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</si>
  <si>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</si>
  <si>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</si>
  <si>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</si>
  <si>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</si>
  <si>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</si>
  <si>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</si>
  <si>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</si>
  <si>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</si>
  <si>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</si>
  <si>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</si>
  <si>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</si>
  <si>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</si>
  <si>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</si>
  <si>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</si>
  <si>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</si>
  <si>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</si>
  <si>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</si>
  <si>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</si>
  <si>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</si>
  <si>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</si>
  <si>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</si>
  <si>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</si>
  <si>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</si>
  <si>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</si>
  <si>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</si>
  <si>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</si>
  <si>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</si>
  <si>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</si>
  <si>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</si>
  <si>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</si>
  <si>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</si>
  <si>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</si>
  <si>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</si>
  <si>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</si>
  <si>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</si>
  <si>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</si>
  <si>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</si>
  <si>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</si>
  <si>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</si>
  <si>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</si>
  <si>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</si>
  <si>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</si>
  <si>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</si>
  <si>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</si>
  <si>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</si>
  <si>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</si>
  <si>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</si>
  <si>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</si>
  <si>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</si>
  <si>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</si>
  <si>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</si>
  <si>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</si>
  <si>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</si>
  <si>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</si>
  <si>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</si>
  <si>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</si>
  <si>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</si>
  <si>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</si>
  <si>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</si>
  <si>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</si>
  <si>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</si>
  <si>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</si>
  <si>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</si>
  <si>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</si>
  <si>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</si>
  <si>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</si>
  <si>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</si>
  <si>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</si>
  <si>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</si>
  <si>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</si>
  <si>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</si>
  <si>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</si>
  <si>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</si>
  <si>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</si>
  <si>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</si>
  <si>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</si>
  <si>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</si>
  <si>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</si>
  <si>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</si>
  <si>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</si>
  <si>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</si>
  <si>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</si>
  <si>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</si>
  <si>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</si>
  <si>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</si>
  <si>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</si>
  <si>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</si>
  <si>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</si>
  <si>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</si>
  <si>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</si>
  <si>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</si>
  <si>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</si>
  <si>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</si>
  <si>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</si>
  <si>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</si>
  <si>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</si>
  <si>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</si>
  <si>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</si>
  <si>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</si>
  <si>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</si>
  <si>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</si>
  <si>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</si>
  <si>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</si>
  <si>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</si>
  <si>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</si>
  <si>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</si>
  <si>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</si>
  <si>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</si>
  <si>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</si>
  <si>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</si>
  <si>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</si>
  <si>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</si>
  <si>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</si>
  <si>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</si>
  <si>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</si>
  <si>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</si>
  <si>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</si>
  <si>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</si>
  <si>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</si>
  <si>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</si>
  <si>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</si>
  <si>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</si>
  <si>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</si>
  <si>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</si>
  <si>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</si>
  <si>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</si>
  <si>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</si>
  <si>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</si>
  <si>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</si>
  <si>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</si>
  <si>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</si>
  <si>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</si>
  <si>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</si>
  <si>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</si>
  <si>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</si>
  <si>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</si>
  <si>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</si>
  <si>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</si>
  <si>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</si>
  <si>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</si>
  <si>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</si>
  <si>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</si>
  <si>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</si>
  <si>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</si>
  <si>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</si>
  <si>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</si>
  <si>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</si>
  <si>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</si>
  <si>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</si>
  <si>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</si>
  <si>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</si>
  <si>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</si>
  <si>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</si>
  <si>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</si>
  <si>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</si>
  <si>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</si>
  <si>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</si>
  <si>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</si>
  <si>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</si>
  <si>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</si>
  <si>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</si>
  <si>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</si>
  <si>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</si>
  <si>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</si>
  <si>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</si>
  <si>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</si>
  <si>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</si>
  <si>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</si>
  <si>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</si>
  <si>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</si>
  <si>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</si>
  <si>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</si>
  <si>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</si>
  <si>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</si>
  <si>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</si>
  <si>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</si>
  <si>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</si>
  <si>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</si>
  <si>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</si>
  <si>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</si>
  <si>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</si>
  <si>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</si>
  <si>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</si>
  <si>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</si>
  <si>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</si>
  <si>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</si>
  <si>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</si>
  <si>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</si>
  <si>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</si>
  <si>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</si>
  <si>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</si>
  <si>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</si>
  <si>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</si>
  <si>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</si>
  <si>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</si>
  <si>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</si>
  <si>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</si>
  <si>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</si>
  <si>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</si>
  <si>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</si>
  <si>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</si>
  <si>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</si>
  <si>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</si>
  <si>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</si>
  <si>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</si>
  <si>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</si>
  <si>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</si>
  <si>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</si>
  <si>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</si>
  <si>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</si>
  <si>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</si>
  <si>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</si>
  <si>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</si>
  <si>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</si>
  <si>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</si>
  <si>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</si>
  <si>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</si>
  <si>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</si>
  <si>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</si>
  <si>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</si>
  <si>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</si>
  <si>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</si>
  <si>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</si>
  <si>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</si>
  <si>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</si>
  <si>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</si>
  <si>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</si>
  <si>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</si>
  <si>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</si>
  <si>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</si>
  <si>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</si>
  <si>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</si>
  <si>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</si>
  <si>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</si>
  <si>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</si>
  <si>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</si>
  <si>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</si>
  <si>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</si>
  <si>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</si>
  <si>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</si>
  <si>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</si>
  <si>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</si>
  <si>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</si>
  <si>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</si>
  <si>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</si>
  <si>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</si>
  <si>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</si>
  <si>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</si>
  <si>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</si>
  <si>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</si>
  <si>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</si>
  <si>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</si>
  <si>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</si>
  <si>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</si>
  <si>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</si>
  <si>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</si>
  <si>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</si>
  <si>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</si>
  <si>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</si>
  <si>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</si>
  <si>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</si>
  <si>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</si>
  <si>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</si>
  <si>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</si>
  <si>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</si>
  <si>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</si>
  <si>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</si>
  <si>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</si>
  <si>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</si>
  <si>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</si>
  <si>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</si>
  <si>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</si>
  <si>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</si>
  <si>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</si>
  <si>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</si>
  <si>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</si>
  <si>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</si>
  <si>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</si>
  <si>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</si>
  <si>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</si>
  <si>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</si>
  <si>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</si>
  <si>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</si>
  <si>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</si>
  <si>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</si>
  <si>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</si>
  <si>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</si>
  <si>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</si>
  <si>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</si>
  <si>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</si>
  <si>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</si>
  <si>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</si>
  <si>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</si>
  <si>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</si>
  <si>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</si>
  <si>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</si>
  <si>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</si>
  <si>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</si>
  <si>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</si>
  <si>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</si>
  <si>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</si>
  <si>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</si>
  <si>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</si>
  <si>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</si>
  <si>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</si>
  <si>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</si>
  <si>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</si>
  <si>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</si>
  <si>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</si>
  <si>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</si>
  <si>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</si>
  <si>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</si>
  <si>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</si>
  <si>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</si>
  <si>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</si>
  <si>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</si>
  <si>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</si>
  <si>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</si>
  <si>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</si>
  <si>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</si>
  <si>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</si>
  <si>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</si>
  <si>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</si>
  <si>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</si>
  <si>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</si>
  <si>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</si>
  <si>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</si>
  <si>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</si>
  <si>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</si>
  <si>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</si>
  <si>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</si>
  <si>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</si>
  <si>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</si>
  <si>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</si>
  <si>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</si>
  <si>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</si>
  <si>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</si>
  <si>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</si>
  <si>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</si>
  <si>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</si>
  <si>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</si>
  <si>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</si>
  <si>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</si>
  <si>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</si>
  <si>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</si>
  <si>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</si>
  <si>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</si>
  <si>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</si>
  <si>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</si>
  <si>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</si>
  <si>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</si>
  <si>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</si>
  <si>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</si>
  <si>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</si>
  <si>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</si>
  <si>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</si>
  <si>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</si>
  <si>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</si>
  <si>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</si>
  <si>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</si>
  <si>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</si>
  <si>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</si>
  <si>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</si>
  <si>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</si>
  <si>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</si>
  <si>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</si>
  <si>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</si>
  <si>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</si>
  <si>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</si>
  <si>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</si>
  <si>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</si>
  <si>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</si>
  <si>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</si>
  <si>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</si>
  <si>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</si>
  <si>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</si>
  <si>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</si>
  <si>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</si>
  <si>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</si>
  <si>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</si>
  <si>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</si>
  <si>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</si>
  <si>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</si>
  <si>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</si>
  <si>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</si>
  <si>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</si>
  <si>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</si>
  <si>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</si>
  <si>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</si>
  <si>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</si>
  <si>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</si>
  <si>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</si>
  <si>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</si>
  <si>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</si>
  <si>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</si>
  <si>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</si>
  <si>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</si>
  <si>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</si>
  <si>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</si>
  <si>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</si>
  <si>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</si>
  <si>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</si>
  <si>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</si>
  <si>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</si>
  <si>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</si>
  <si>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</si>
  <si>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</si>
  <si>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</si>
  <si>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</si>
  <si>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</si>
  <si>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</si>
  <si>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</si>
  <si>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</si>
  <si>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</si>
  <si>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</si>
  <si>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</si>
  <si>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</si>
  <si>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</si>
  <si>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</si>
  <si>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</si>
  <si>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</si>
  <si>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</si>
  <si>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</si>
  <si>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</si>
  <si>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</si>
  <si>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</si>
  <si>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</si>
  <si>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</si>
  <si>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</si>
  <si>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</si>
  <si>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</si>
  <si>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</si>
  <si>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</si>
  <si>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</si>
  <si>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</si>
  <si>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</si>
  <si>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</si>
  <si>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</si>
  <si>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</si>
  <si>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</si>
  <si>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</si>
  <si>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</si>
  <si>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</si>
  <si>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</si>
  <si>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</si>
  <si>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</si>
  <si>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</si>
  <si>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</si>
  <si>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</si>
  <si>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</si>
  <si>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</si>
  <si>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</si>
  <si>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</si>
  <si>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</si>
  <si>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</si>
  <si>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</si>
  <si>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</si>
  <si>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</si>
  <si>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</si>
  <si>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</si>
  <si>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</si>
  <si>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</si>
  <si>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</si>
  <si>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</si>
  <si>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</si>
  <si>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</si>
  <si>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</si>
  <si>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</si>
  <si>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</si>
  <si>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</si>
  <si>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</si>
  <si>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</si>
  <si>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</si>
  <si>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</si>
  <si>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</si>
  <si>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</si>
  <si>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</si>
  <si>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</si>
  <si>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</si>
  <si>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</si>
  <si>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</si>
  <si>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</si>
  <si>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</si>
  <si>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</si>
  <si>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</si>
  <si>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</si>
  <si>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</si>
  <si>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</si>
  <si>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</si>
  <si>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</si>
  <si>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</si>
  <si>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</si>
  <si>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</si>
  <si>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</si>
  <si>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</si>
  <si>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</si>
  <si>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</si>
  <si>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</si>
  <si>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</si>
  <si>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</si>
  <si>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</si>
  <si>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</si>
  <si>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</si>
  <si>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</si>
  <si>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</si>
  <si>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</si>
  <si>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</si>
  <si>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</si>
  <si>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</si>
  <si>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</si>
  <si>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</si>
  <si>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</si>
  <si>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</si>
  <si>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</si>
  <si>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</si>
  <si>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</si>
  <si>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</si>
  <si>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</si>
  <si>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</si>
  <si>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</si>
  <si>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</si>
  <si>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</si>
  <si>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</si>
  <si>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</si>
  <si>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</si>
  <si>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</si>
  <si>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</si>
  <si>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</si>
  <si>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</si>
  <si>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</si>
  <si>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</si>
  <si>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</si>
  <si>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</si>
  <si>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</si>
  <si>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</si>
  <si>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</si>
  <si>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</si>
  <si>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</si>
  <si>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</si>
  <si>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</si>
  <si>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</si>
  <si>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</si>
  <si>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</si>
  <si>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</si>
  <si>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</si>
  <si>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</si>
  <si>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</si>
  <si>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</si>
  <si>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</si>
  <si>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</si>
  <si>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</si>
  <si>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</si>
  <si>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</si>
  <si>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</si>
  <si>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</si>
  <si>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</si>
  <si>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</si>
  <si>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</si>
  <si>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</si>
  <si>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</si>
  <si>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</si>
  <si>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</si>
  <si>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</si>
  <si>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</si>
  <si>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</si>
  <si>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</si>
  <si>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</si>
  <si>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</si>
  <si>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</si>
  <si>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</si>
  <si>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</si>
  <si>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</si>
  <si>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</si>
  <si>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</si>
  <si>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</si>
  <si>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</si>
  <si>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</si>
  <si>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</si>
  <si>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</si>
  <si>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</si>
  <si>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</si>
  <si>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</si>
  <si>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</si>
  <si>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</si>
  <si>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</si>
  <si>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</si>
  <si>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</si>
  <si>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</si>
  <si>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</si>
  <si>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</si>
  <si>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</si>
  <si>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</si>
  <si>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</si>
  <si>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</si>
  <si>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</si>
  <si>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</si>
  <si>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</si>
  <si>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</si>
  <si>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</si>
  <si>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</si>
  <si>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</si>
  <si>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</si>
  <si>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</si>
  <si>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</si>
  <si>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</si>
  <si>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</si>
  <si>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</si>
  <si>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</si>
  <si>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</si>
  <si>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</si>
  <si>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</si>
  <si>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</si>
  <si>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</si>
  <si>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</si>
  <si>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</si>
  <si>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</si>
  <si>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</si>
  <si>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</si>
  <si>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</si>
  <si>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</si>
  <si>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</si>
  <si>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</si>
  <si>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</si>
  <si>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</si>
  <si>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</si>
  <si>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</si>
  <si>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</si>
  <si>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</si>
  <si>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</si>
  <si>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</si>
  <si>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</si>
  <si>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</si>
  <si>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</si>
  <si>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</si>
  <si>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</si>
  <si>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</si>
  <si>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</si>
  <si>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</si>
  <si>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</si>
  <si>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</si>
  <si>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</si>
  <si>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</si>
  <si>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</si>
  <si>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</si>
  <si>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</si>
  <si>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</si>
  <si>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</si>
  <si>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</si>
  <si>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</si>
  <si>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</si>
  <si>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</si>
  <si>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</si>
  <si>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</si>
  <si>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</si>
  <si>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</si>
  <si>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</si>
  <si>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</si>
  <si>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</si>
  <si>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</si>
  <si>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</si>
  <si>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</si>
  <si>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</si>
  <si>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</si>
  <si>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</si>
  <si>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</si>
  <si>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</si>
  <si>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</si>
  <si>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</si>
  <si>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</si>
  <si>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</si>
  <si>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</si>
  <si>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</si>
  <si>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</si>
  <si>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</si>
  <si>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</si>
  <si>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</si>
  <si>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</si>
  <si>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</si>
  <si>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</si>
  <si>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</si>
  <si>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</si>
  <si>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</si>
  <si>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</si>
  <si>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</si>
  <si>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</si>
  <si>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</si>
  <si>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</si>
  <si>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</si>
  <si>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</si>
  <si>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</si>
  <si>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</si>
  <si>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</si>
  <si>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</si>
  <si>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</si>
  <si>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</si>
  <si>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</si>
  <si>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</si>
  <si>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</si>
  <si>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</si>
  <si>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</si>
  <si>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</si>
  <si>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</si>
  <si>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</si>
  <si>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</si>
  <si>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</si>
  <si>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</si>
  <si>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</si>
  <si>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</si>
  <si>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</si>
  <si>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</si>
  <si>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</si>
  <si>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</si>
  <si>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</si>
  <si>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</si>
  <si>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</si>
  <si>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</si>
  <si>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</si>
  <si>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</si>
  <si>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</si>
  <si>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</si>
  <si>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</si>
  <si>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</si>
  <si>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</si>
  <si>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</si>
  <si>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</si>
  <si>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</si>
  <si>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</si>
  <si>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</si>
  <si>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</si>
  <si>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</si>
  <si>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</si>
  <si>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</si>
  <si>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</si>
  <si>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</si>
  <si>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</si>
  <si>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</si>
  <si>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</si>
  <si>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</si>
  <si>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</si>
  <si>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</si>
  <si>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</si>
  <si>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</si>
  <si>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</si>
  <si>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</si>
  <si>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</si>
  <si>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</si>
  <si>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</si>
  <si>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</si>
  <si>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</si>
  <si>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</si>
  <si>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</si>
  <si>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</si>
  <si>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</si>
  <si>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</si>
  <si>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</si>
  <si>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</si>
  <si>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</si>
  <si>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</si>
  <si>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</si>
  <si>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</si>
  <si>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</si>
  <si>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</si>
  <si>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</si>
  <si>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</si>
  <si>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</si>
  <si>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</si>
  <si>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</si>
  <si>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</si>
  <si>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</si>
  <si>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</si>
  <si>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</si>
  <si>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</si>
  <si>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</si>
  <si>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</si>
  <si>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</si>
  <si>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</si>
  <si>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</si>
  <si>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</si>
  <si>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</si>
  <si>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</si>
  <si>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</si>
  <si>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</si>
  <si>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</si>
  <si>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</si>
  <si>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</si>
  <si>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</si>
  <si>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</si>
  <si>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</si>
  <si>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</si>
  <si>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</si>
  <si>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</si>
  <si>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</si>
  <si>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</si>
  <si>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</si>
  <si>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</si>
  <si>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</si>
  <si>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</si>
  <si>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</si>
  <si>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</si>
  <si>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</si>
  <si>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</si>
  <si>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</si>
  <si>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</si>
  <si>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</si>
  <si>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</si>
  <si>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</si>
  <si>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</si>
  <si>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</si>
  <si>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</si>
  <si>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</si>
  <si>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</si>
  <si>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</si>
  <si>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</si>
  <si>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</si>
  <si>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</si>
  <si>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</si>
  <si>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</si>
  <si>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</si>
  <si>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</si>
  <si>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</si>
  <si>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</si>
  <si>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</si>
  <si>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</si>
  <si>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</si>
  <si>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</si>
  <si>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</si>
  <si>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</si>
  <si>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</si>
  <si>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</si>
  <si>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</si>
  <si>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</si>
  <si>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</si>
  <si>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</si>
  <si>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</si>
  <si>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</si>
  <si>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</si>
  <si>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</si>
  <si>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</si>
  <si>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</si>
  <si>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</si>
  <si>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</si>
  <si>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</si>
  <si>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</si>
  <si>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</si>
  <si>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</si>
  <si>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</si>
  <si>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</si>
  <si>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</si>
  <si>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</si>
  <si>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</si>
  <si>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</si>
  <si>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</si>
  <si>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</si>
  <si>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</si>
  <si>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</si>
  <si>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</si>
  <si>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</si>
  <si>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</si>
  <si>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</si>
  <si>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</si>
  <si>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</si>
  <si>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</si>
  <si>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</si>
  <si>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</si>
  <si>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</si>
  <si>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</si>
  <si>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</si>
  <si>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</si>
  <si>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</si>
  <si>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</si>
  <si>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</si>
  <si>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</si>
  <si>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</si>
  <si>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</si>
  <si>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</si>
  <si>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</si>
  <si>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</si>
  <si>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</si>
  <si>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</si>
  <si>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</si>
  <si>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</si>
  <si>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</si>
  <si>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</si>
  <si>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</si>
  <si>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</si>
  <si>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</si>
  <si>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</si>
  <si>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</si>
  <si>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</si>
  <si>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</si>
  <si>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</si>
  <si>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</si>
  <si>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</si>
  <si>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</si>
  <si>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</si>
  <si>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</si>
  <si>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</si>
  <si>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</si>
  <si>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</si>
  <si>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</si>
  <si>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</si>
  <si>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</si>
  <si>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</si>
  <si>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</si>
  <si>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</si>
  <si>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</si>
  <si>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</si>
  <si>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</si>
  <si>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</si>
  <si>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</si>
  <si>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</si>
  <si>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</si>
  <si>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</si>
  <si>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</si>
  <si>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</si>
  <si>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</si>
  <si>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</si>
  <si>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</si>
  <si>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</si>
  <si>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</si>
  <si>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</si>
  <si>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</si>
  <si>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</si>
  <si>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</si>
  <si>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</si>
  <si>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</si>
  <si>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</si>
  <si>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</si>
  <si>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</si>
  <si>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</si>
  <si>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</si>
  <si>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</si>
  <si>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</si>
  <si>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</si>
  <si>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</si>
  <si>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</si>
  <si>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</si>
  <si>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</si>
  <si>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</si>
  <si>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</si>
  <si>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</si>
  <si>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</si>
  <si>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</si>
  <si>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</si>
  <si>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</si>
  <si>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</si>
  <si>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</si>
  <si>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</si>
  <si>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</si>
  <si>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</si>
  <si>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</si>
  <si>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</si>
  <si>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</si>
  <si>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</si>
  <si>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</si>
  <si>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</si>
  <si>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</si>
  <si>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</si>
  <si>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</si>
  <si>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</si>
  <si>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</si>
  <si>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</si>
  <si>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</si>
  <si>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</si>
  <si>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</si>
  <si>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</si>
  <si>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</si>
  <si>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</si>
  <si>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</si>
  <si>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</si>
  <si>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</si>
  <si>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</si>
  <si>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</si>
  <si>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</si>
  <si>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</si>
  <si>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</si>
  <si>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</si>
  <si>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</si>
  <si>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</si>
  <si>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</si>
  <si>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</si>
  <si>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</si>
  <si>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</si>
  <si>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</si>
  <si>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</si>
  <si>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</si>
  <si>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</si>
  <si>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</si>
  <si>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</si>
  <si>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</si>
  <si>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</si>
  <si>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</si>
  <si>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</si>
  <si>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</si>
  <si>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</si>
  <si>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</si>
  <si>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</si>
  <si>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</si>
  <si>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</si>
  <si>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</si>
  <si>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</si>
  <si>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</si>
  <si>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</si>
  <si>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</si>
  <si>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</si>
  <si>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</si>
  <si>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</si>
  <si>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</si>
  <si>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</si>
  <si>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</si>
  <si>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</si>
  <si>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</si>
  <si>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</si>
  <si>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</si>
  <si>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</si>
  <si>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</si>
  <si>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</si>
  <si>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</si>
  <si>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</si>
  <si>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</si>
  <si>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</si>
  <si>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</si>
  <si>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</si>
  <si>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</si>
  <si>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</si>
  <si>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</si>
  <si>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</si>
  <si>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</si>
  <si>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</si>
  <si>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</si>
  <si>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</si>
  <si>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</si>
  <si>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</si>
  <si>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</si>
  <si>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</si>
  <si>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</si>
  <si>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</si>
  <si>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</si>
  <si>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</si>
  <si>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</si>
  <si>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</si>
  <si>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</si>
  <si>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</si>
  <si>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</si>
  <si>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</si>
  <si>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</si>
  <si>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</si>
  <si>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</si>
  <si>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</si>
  <si>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</si>
  <si>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</si>
  <si>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</si>
  <si>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</si>
  <si>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</si>
  <si>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</si>
  <si>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</si>
  <si>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</si>
  <si>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</si>
  <si>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</si>
  <si>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</si>
  <si>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</si>
  <si>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</si>
  <si>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</si>
  <si>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</si>
  <si>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</si>
  <si>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</si>
  <si>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</si>
  <si>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</si>
  <si>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</si>
  <si>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</si>
  <si>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</si>
  <si>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</si>
  <si>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</si>
  <si>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</si>
  <si>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</si>
  <si>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</si>
  <si>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</si>
  <si>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</si>
  <si>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</si>
  <si>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</si>
  <si>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</si>
  <si>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</si>
  <si>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</si>
  <si>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</si>
  <si>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</si>
  <si>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</si>
  <si>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</si>
  <si>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</si>
  <si>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</si>
  <si>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</si>
  <si>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</si>
  <si>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</si>
  <si>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</si>
  <si>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</si>
  <si>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</si>
  <si>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</si>
  <si>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</si>
  <si>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</si>
  <si>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</si>
  <si>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</si>
  <si>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</si>
  <si>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</si>
  <si>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</si>
  <si>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</si>
  <si>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</si>
  <si>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</si>
  <si>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</si>
  <si>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</si>
  <si>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</si>
  <si>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</si>
  <si>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</si>
  <si>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</si>
  <si>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</si>
  <si>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</si>
  <si>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</si>
  <si>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</si>
  <si>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</si>
  <si>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</si>
  <si>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</si>
  <si>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</si>
  <si>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</si>
  <si>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</si>
  <si>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</si>
  <si>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</si>
  <si>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</si>
  <si>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</si>
  <si>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</si>
  <si>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</si>
  <si>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</si>
  <si>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</si>
  <si>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</si>
  <si>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</si>
  <si>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</si>
  <si>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</si>
  <si>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</si>
  <si>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</si>
  <si>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</si>
  <si>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</si>
  <si>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</si>
  <si>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</si>
  <si>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</si>
  <si>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</si>
  <si>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</si>
  <si>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</si>
  <si>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</si>
  <si>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</si>
  <si>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</si>
  <si>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</si>
  <si>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</si>
  <si>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</si>
  <si>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</si>
  <si>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</si>
  <si>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</si>
  <si>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</si>
  <si>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</si>
  <si>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</si>
  <si>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</si>
  <si>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</si>
  <si>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</si>
  <si>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</si>
  <si>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</si>
  <si>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</si>
  <si>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</si>
  <si>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</si>
  <si>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</si>
  <si>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</si>
  <si>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</si>
  <si>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</si>
  <si>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</si>
  <si>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</si>
  <si>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</si>
  <si>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</si>
  <si>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</si>
  <si>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</si>
  <si>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</si>
  <si>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</si>
  <si>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</si>
  <si>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</si>
  <si>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</si>
  <si>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</si>
  <si>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</si>
  <si>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</si>
  <si>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</si>
  <si>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</si>
  <si>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</si>
  <si>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</si>
  <si>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</si>
  <si>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</si>
  <si>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</si>
  <si>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</si>
  <si>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</si>
  <si>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</si>
  <si>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</si>
  <si>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</si>
  <si>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</si>
  <si>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</si>
  <si>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</si>
  <si>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</si>
  <si>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</si>
  <si>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</si>
  <si>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</si>
  <si>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</si>
  <si>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</si>
  <si>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</si>
  <si>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</si>
  <si>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</si>
  <si>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</si>
  <si>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</si>
  <si>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</si>
  <si>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</si>
  <si>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</si>
  <si>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</si>
  <si>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</si>
  <si>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</si>
  <si>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</si>
  <si>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</si>
  <si>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</si>
  <si>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</si>
  <si>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</si>
  <si>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</si>
  <si>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</si>
  <si>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</si>
  <si>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</si>
  <si>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</si>
  <si>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</si>
  <si>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</si>
  <si>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</si>
  <si>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</si>
  <si>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</si>
  <si>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</si>
  <si>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</si>
  <si>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</si>
  <si>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</si>
  <si>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</si>
  <si>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</si>
  <si>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</si>
  <si>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</si>
  <si>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</si>
  <si>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</si>
  <si>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</si>
  <si>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</si>
  <si>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</si>
  <si>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</si>
  <si>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</si>
  <si>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</si>
  <si>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</si>
  <si>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</si>
  <si>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</si>
  <si>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</si>
  <si>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</si>
  <si>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</si>
  <si>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</si>
  <si>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</si>
  <si>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</si>
  <si>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</si>
  <si>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</si>
  <si>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</si>
  <si>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</si>
  <si>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</si>
  <si>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</si>
  <si>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</si>
  <si>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</si>
  <si>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</si>
  <si>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</si>
  <si>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</si>
  <si>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</si>
  <si>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</si>
  <si>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</si>
  <si>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</si>
  <si>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</si>
  <si>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</si>
  <si>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</si>
  <si>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</si>
  <si>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</si>
  <si>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</si>
  <si>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</si>
  <si>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</si>
  <si>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</si>
  <si>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</si>
  <si>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</si>
  <si>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</si>
  <si>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</si>
  <si>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</si>
  <si>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</si>
  <si>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</si>
  <si>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</si>
  <si>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</si>
  <si>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</si>
  <si>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</si>
  <si>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</si>
  <si>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</si>
  <si>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</si>
  <si>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</si>
  <si>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</si>
  <si>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</si>
  <si>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</si>
  <si>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</si>
  <si>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</si>
  <si>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</si>
  <si>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</si>
  <si>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</si>
  <si>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</si>
  <si>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</si>
  <si>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</si>
  <si>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</si>
  <si>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</si>
  <si>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</si>
  <si>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</si>
  <si>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</si>
  <si>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</si>
  <si>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</si>
  <si>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</si>
  <si>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</si>
  <si>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</si>
  <si>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</si>
  <si>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</si>
  <si>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</si>
  <si>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</si>
  <si>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</si>
  <si>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</si>
  <si>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</si>
  <si>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</si>
  <si>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</si>
  <si>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</si>
  <si>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</si>
  <si>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</si>
  <si>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</si>
  <si>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</si>
  <si>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</si>
  <si>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</si>
  <si>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</si>
  <si>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</si>
  <si>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</si>
  <si>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</si>
  <si>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</si>
  <si>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</si>
  <si>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</si>
  <si>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</si>
  <si>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</si>
  <si>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</si>
  <si>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</si>
  <si>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</si>
  <si>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</si>
  <si>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</si>
  <si>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</si>
  <si>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</si>
  <si>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</si>
  <si>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</si>
  <si>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</si>
  <si>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</si>
  <si>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</si>
  <si>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</si>
  <si>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</si>
  <si>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</si>
  <si>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</si>
  <si>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</si>
  <si>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</si>
  <si>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</si>
  <si>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</si>
  <si>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</si>
  <si>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</si>
  <si>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</si>
  <si>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</si>
  <si>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</si>
  <si>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</si>
  <si>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</si>
  <si>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</si>
  <si>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</si>
  <si>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</si>
  <si>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</si>
  <si>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</si>
  <si>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</si>
  <si>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</si>
  <si>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</si>
  <si>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</si>
  <si>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</si>
  <si>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</si>
  <si>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</si>
  <si>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</si>
  <si>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</si>
  <si>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</si>
  <si>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</si>
  <si>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</si>
  <si>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</si>
  <si>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</si>
  <si>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</si>
  <si>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</si>
  <si>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</si>
  <si>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</si>
  <si>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</si>
  <si>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</si>
  <si>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</si>
  <si>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</si>
  <si>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</si>
  <si>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</si>
  <si>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</si>
  <si>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</si>
  <si>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</si>
  <si>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</si>
  <si>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</si>
  <si>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</si>
  <si>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</si>
  <si>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</si>
  <si>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</si>
  <si>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</si>
  <si>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</si>
  <si>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</si>
  <si>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</si>
  <si>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</si>
  <si>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</si>
  <si>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</si>
  <si>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</si>
  <si>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</si>
  <si>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</si>
  <si>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</si>
  <si>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</si>
  <si>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</si>
  <si>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</si>
  <si>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</si>
  <si>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</si>
  <si>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</si>
  <si>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</si>
  <si>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</si>
  <si>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</si>
  <si>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</si>
  <si>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</si>
  <si>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</si>
  <si>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</si>
  <si>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</si>
  <si>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</si>
  <si>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</si>
  <si>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</si>
  <si>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</si>
  <si>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</si>
  <si>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</si>
  <si>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</si>
  <si>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</si>
  <si>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</si>
  <si>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</si>
  <si>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</si>
  <si>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</si>
  <si>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</si>
  <si>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</si>
  <si>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</si>
  <si>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</si>
  <si>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</si>
  <si>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</si>
  <si>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</si>
  <si>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</si>
  <si>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</si>
  <si>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</si>
  <si>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</si>
  <si>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</si>
  <si>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</si>
  <si>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</si>
  <si>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</si>
  <si>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</si>
  <si>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</si>
  <si>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</si>
  <si>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</si>
  <si>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</si>
  <si>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</si>
  <si>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</si>
  <si>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</si>
  <si>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</si>
  <si>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</si>
  <si>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</si>
  <si>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</si>
  <si>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</si>
  <si>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</si>
  <si>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</si>
  <si>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</si>
  <si>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</si>
  <si>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</si>
  <si>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</si>
  <si>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</si>
  <si>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</si>
  <si>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</si>
  <si>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</si>
  <si>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</si>
  <si>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</si>
  <si>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</si>
  <si>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</si>
  <si>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</si>
  <si>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</si>
  <si>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</si>
  <si>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</si>
  <si>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</si>
  <si>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</si>
  <si>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</si>
  <si>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</si>
  <si>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</si>
  <si>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</si>
  <si>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</si>
  <si>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</si>
  <si>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</si>
  <si>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</si>
  <si>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</si>
  <si>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</si>
  <si>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</si>
  <si>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</si>
  <si>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</si>
  <si>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</si>
  <si>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</si>
  <si>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</si>
  <si>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</si>
  <si>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</si>
  <si>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</si>
  <si>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</si>
  <si>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</si>
  <si>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</si>
  <si>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</si>
  <si>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</si>
  <si>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</si>
  <si>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</si>
  <si>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</si>
  <si>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</si>
  <si>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</si>
  <si>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</si>
  <si>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</si>
  <si>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</si>
  <si>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</si>
  <si>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</si>
  <si>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</si>
  <si>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</si>
  <si>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</si>
  <si>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</si>
  <si>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</si>
  <si>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</si>
  <si>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</si>
  <si>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</si>
  <si>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</si>
  <si>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</si>
  <si>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</si>
  <si>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</si>
  <si>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</si>
  <si>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</si>
  <si>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</si>
  <si>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</si>
  <si>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</si>
  <si>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</si>
  <si>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</si>
  <si>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</si>
  <si>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</si>
  <si>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</si>
  <si>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</si>
  <si>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</si>
  <si>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</si>
  <si>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</si>
  <si>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</si>
  <si>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</si>
  <si>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</si>
  <si>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</si>
  <si>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</si>
  <si>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</si>
  <si>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</si>
  <si>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</si>
  <si>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</si>
  <si>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</si>
  <si>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</si>
  <si>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</si>
  <si>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</si>
  <si>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</si>
  <si>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</si>
  <si>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</si>
  <si>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</si>
  <si>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</si>
  <si>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</si>
  <si>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</si>
  <si>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</si>
  <si>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</si>
  <si>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</si>
  <si>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</si>
  <si>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</si>
  <si>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</si>
  <si>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</si>
  <si>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</si>
  <si>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</si>
  <si>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</si>
  <si>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</si>
  <si>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</si>
  <si>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</si>
  <si>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</si>
  <si>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</si>
  <si>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</si>
  <si>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</si>
  <si>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</si>
  <si>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</si>
  <si>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</si>
  <si>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</si>
  <si>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</si>
  <si>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</si>
  <si>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</si>
  <si>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</si>
  <si>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</si>
  <si>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</si>
  <si>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</si>
  <si>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</si>
  <si>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</si>
  <si>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</si>
  <si>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</si>
  <si>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</si>
  <si>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</si>
  <si>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</si>
  <si>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</si>
  <si>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</si>
  <si>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</si>
  <si>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</si>
  <si>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</si>
  <si>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</si>
  <si>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</si>
  <si>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</si>
  <si>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</si>
  <si>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</si>
  <si>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</si>
  <si>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</si>
  <si>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</si>
  <si>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</si>
  <si>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</si>
  <si>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</si>
  <si>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</si>
  <si>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</si>
  <si>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</si>
  <si>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</si>
  <si>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</si>
  <si>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</si>
  <si>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</si>
  <si>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</si>
  <si>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</si>
  <si>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</si>
  <si>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</si>
  <si>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</si>
  <si>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</si>
  <si>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</si>
  <si>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</si>
  <si>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</si>
  <si>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</si>
  <si>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</si>
  <si>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</si>
  <si>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</si>
  <si>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</si>
  <si>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</si>
  <si>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</si>
  <si>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</si>
  <si>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</si>
  <si>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</si>
  <si>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</si>
  <si>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</si>
  <si>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</si>
  <si>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</si>
  <si>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</si>
  <si>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</si>
  <si>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</si>
  <si>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</si>
  <si>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</si>
  <si>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</si>
  <si>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</si>
  <si>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</si>
  <si>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</si>
  <si>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</si>
  <si>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</si>
  <si>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</si>
  <si>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</si>
  <si>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</si>
  <si>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</si>
  <si>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</si>
  <si>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</si>
  <si>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</si>
  <si>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</si>
  <si>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</si>
  <si>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</si>
  <si>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</si>
  <si>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</si>
  <si>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</si>
  <si>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</si>
  <si>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</si>
  <si>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</si>
  <si>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</si>
  <si>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</si>
  <si>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</si>
  <si>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</si>
  <si>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</si>
  <si>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</si>
  <si>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</si>
  <si>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</si>
  <si>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</si>
  <si>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</si>
  <si>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</si>
  <si>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</si>
  <si>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</si>
  <si>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</si>
  <si>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</si>
  <si>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</si>
  <si>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</si>
  <si>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</si>
  <si>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</si>
  <si>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</si>
  <si>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</si>
  <si>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</si>
  <si>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</si>
  <si>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</si>
  <si>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</si>
  <si>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</si>
  <si>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</si>
  <si>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</si>
  <si>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</si>
  <si>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</si>
  <si>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</si>
  <si>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</si>
  <si>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</si>
  <si>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</si>
  <si>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</si>
  <si>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</si>
  <si>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</si>
  <si>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</si>
  <si>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</si>
  <si>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</si>
  <si>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</si>
  <si>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</si>
  <si>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</si>
  <si>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</si>
  <si>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</si>
  <si>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</si>
  <si>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</si>
  <si>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</si>
  <si>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</si>
  <si>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</si>
  <si>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</si>
  <si>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</si>
  <si>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</si>
  <si>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</si>
  <si>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</si>
  <si>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</si>
  <si>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</si>
  <si>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</si>
  <si>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</si>
  <si>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</si>
  <si>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</si>
  <si>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</si>
  <si>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</si>
  <si>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</si>
  <si>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</si>
  <si>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</si>
  <si>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</si>
  <si>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</si>
  <si>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</si>
  <si>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</si>
  <si>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</si>
  <si>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</si>
  <si>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</si>
  <si>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</si>
  <si>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</si>
  <si>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</si>
  <si>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</si>
  <si>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</si>
  <si>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</si>
  <si>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</si>
  <si>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</si>
  <si>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</si>
  <si>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</si>
  <si>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</si>
  <si>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</si>
  <si>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</si>
  <si>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</si>
  <si>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</si>
  <si>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</si>
  <si>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</si>
  <si>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</si>
  <si>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</si>
  <si>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</si>
  <si>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</si>
  <si>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</si>
  <si>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</si>
  <si>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</si>
  <si>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</si>
  <si>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</si>
  <si>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</si>
  <si>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</si>
  <si>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</si>
  <si>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</si>
  <si>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</si>
  <si>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</si>
  <si>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</si>
  <si>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</si>
  <si>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</si>
  <si>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</si>
  <si>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</si>
  <si>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</si>
  <si>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</si>
  <si>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</si>
  <si>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</si>
  <si>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</si>
  <si>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</si>
  <si>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</si>
  <si>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</si>
  <si>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</si>
  <si>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</si>
  <si>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</si>
  <si>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</si>
  <si>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</si>
  <si>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</si>
  <si>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</si>
  <si>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</si>
  <si>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</si>
  <si>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</si>
  <si>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</si>
  <si>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</si>
  <si>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</si>
  <si>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</si>
  <si>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</si>
  <si>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</si>
  <si>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</si>
  <si>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</si>
  <si>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</si>
  <si>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</si>
  <si>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</si>
  <si>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</si>
  <si>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</si>
  <si>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</si>
  <si>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</si>
  <si>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</si>
  <si>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</si>
  <si>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</si>
  <si>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</si>
  <si>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</si>
  <si>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</si>
  <si>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</si>
  <si>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</si>
  <si>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</si>
  <si>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</si>
  <si>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</si>
  <si>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</si>
  <si>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</si>
  <si>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</si>
  <si>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</si>
  <si>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</si>
  <si>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</si>
  <si>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</si>
  <si>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</si>
  <si>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</si>
  <si>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</si>
  <si>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</si>
  <si>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</si>
  <si>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</si>
  <si>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</si>
  <si>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</si>
  <si>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</si>
  <si>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</si>
  <si>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</si>
  <si>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</si>
  <si>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</si>
  <si>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</si>
  <si>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</si>
  <si>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</si>
  <si>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</si>
  <si>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</si>
  <si>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</si>
  <si>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</si>
  <si>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</si>
  <si>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</si>
  <si>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</si>
  <si>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</si>
  <si>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</si>
  <si>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</si>
  <si>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</si>
  <si>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</si>
  <si>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</si>
  <si>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</si>
  <si>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</si>
  <si>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</si>
  <si>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</si>
  <si>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</si>
  <si>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</si>
  <si>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</si>
  <si>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</si>
  <si>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</si>
  <si>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</si>
  <si>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</si>
  <si>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</si>
  <si>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</si>
  <si>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</si>
  <si>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</si>
  <si>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</si>
  <si>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</si>
  <si>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</si>
  <si>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</si>
  <si>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</si>
  <si>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</si>
  <si>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</si>
  <si>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</si>
  <si>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</si>
  <si>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</si>
  <si>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</si>
  <si>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</si>
  <si>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</si>
  <si>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</si>
  <si>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</si>
  <si>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</si>
  <si>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</si>
  <si>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</si>
  <si>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</si>
  <si>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</si>
  <si>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</si>
  <si>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</si>
  <si>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</si>
  <si>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</si>
  <si>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</si>
  <si>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</si>
  <si>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</si>
  <si>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</si>
  <si>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</si>
  <si>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</si>
  <si>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</si>
  <si>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</si>
  <si>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</si>
  <si>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</si>
  <si>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</si>
  <si>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</si>
  <si>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</si>
  <si>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</si>
  <si>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</si>
  <si>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</si>
  <si>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</si>
  <si>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</si>
  <si>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</si>
  <si>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</si>
  <si>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</si>
  <si>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</si>
  <si>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</si>
  <si>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</si>
  <si>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</si>
  <si>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</si>
  <si>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</si>
  <si>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</si>
  <si>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</si>
  <si>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</si>
  <si>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</si>
  <si>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</si>
  <si>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</si>
  <si>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</si>
  <si>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</si>
  <si>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</si>
  <si>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</si>
  <si>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</si>
  <si>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</si>
  <si>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</si>
  <si>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</si>
  <si>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</si>
  <si>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</si>
  <si>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</si>
  <si>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</si>
  <si>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</si>
  <si>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</si>
  <si>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</si>
  <si>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</si>
  <si>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</si>
  <si>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</si>
  <si>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</si>
  <si>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</si>
  <si>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</si>
  <si>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</si>
  <si>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</si>
  <si>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</si>
  <si>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</si>
  <si>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</si>
  <si>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</si>
  <si>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</si>
  <si>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</si>
  <si>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</si>
  <si>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</si>
  <si>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</si>
  <si>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</si>
  <si>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</si>
  <si>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</si>
  <si>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</si>
  <si>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</si>
  <si>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</si>
  <si>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</si>
  <si>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</si>
  <si>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</si>
  <si>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</si>
  <si>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</si>
  <si>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</si>
  <si>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</si>
  <si>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</si>
  <si>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</si>
  <si>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</si>
  <si>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</si>
  <si>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</si>
  <si>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</si>
  <si>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</si>
  <si>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</si>
  <si>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</si>
  <si>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</si>
  <si>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</si>
  <si>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</si>
  <si>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</si>
  <si>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</si>
  <si>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</si>
  <si>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</si>
  <si>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</si>
  <si>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</si>
  <si>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</si>
  <si>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</si>
  <si>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</si>
  <si>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</si>
  <si>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</si>
  <si>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</si>
  <si>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</si>
  <si>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</si>
  <si>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</si>
  <si>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</si>
  <si>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</si>
  <si>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</si>
  <si>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</si>
  <si>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</si>
  <si>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</si>
  <si>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</si>
  <si>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</si>
  <si>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</si>
  <si>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</si>
  <si>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</si>
  <si>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</si>
  <si>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</si>
  <si>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</si>
  <si>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</si>
  <si>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</si>
  <si>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</si>
  <si>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</si>
  <si>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</si>
  <si>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</si>
  <si>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</si>
  <si>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</si>
  <si>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</si>
  <si>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</si>
  <si>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</si>
  <si>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</si>
  <si>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</si>
  <si>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</si>
  <si>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</si>
  <si>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</si>
  <si>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</si>
  <si>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</si>
  <si>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</si>
  <si>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</si>
  <si>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</si>
  <si>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</si>
  <si>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</si>
  <si>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</si>
  <si>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</si>
  <si>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</si>
  <si>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</si>
  <si>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</si>
  <si>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</si>
  <si>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</si>
  <si>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</si>
  <si>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</si>
  <si>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</si>
  <si>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</si>
  <si>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</si>
  <si>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</si>
  <si>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</si>
  <si>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</si>
  <si>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</si>
  <si>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</si>
  <si>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</si>
  <si>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</si>
  <si>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</si>
  <si>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</si>
  <si>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</si>
  <si>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</si>
  <si>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</si>
  <si>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</si>
  <si>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</si>
  <si>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</si>
  <si>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</si>
  <si>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</si>
  <si>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</si>
  <si>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</si>
  <si>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</si>
  <si>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</si>
  <si>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</si>
  <si>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</si>
  <si>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</si>
  <si>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</si>
  <si>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</si>
  <si>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</si>
  <si>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</si>
  <si>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</si>
  <si>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</si>
  <si>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</si>
  <si>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</si>
  <si>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</si>
  <si>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</si>
  <si>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</si>
  <si>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</si>
  <si>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</si>
  <si>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</si>
  <si>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</si>
  <si>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</si>
  <si>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</si>
  <si>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</si>
  <si>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</si>
  <si>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</si>
  <si>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</si>
  <si>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</si>
  <si>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</si>
  <si>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</si>
  <si>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</si>
  <si>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</si>
  <si>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</si>
  <si>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</si>
  <si>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</si>
  <si>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</si>
  <si>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</si>
  <si>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</si>
  <si>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</si>
  <si>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</si>
  <si>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</si>
  <si>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</si>
  <si>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</si>
  <si>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</si>
  <si>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</si>
  <si>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</si>
  <si>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</si>
  <si>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</si>
  <si>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</si>
  <si>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</si>
  <si>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</si>
  <si>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</si>
  <si>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</si>
  <si>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</si>
  <si>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</si>
  <si>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</si>
  <si>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</si>
  <si>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</si>
  <si>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</si>
  <si>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</si>
  <si>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</si>
  <si>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</si>
  <si>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</si>
  <si>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</si>
  <si>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</si>
  <si>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</si>
  <si>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</si>
  <si>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</si>
  <si>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</si>
  <si>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</si>
  <si>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</si>
  <si>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</si>
  <si>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</si>
  <si>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</si>
  <si>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</si>
  <si>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</si>
  <si>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</si>
  <si>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</si>
  <si>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</si>
  <si>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</si>
  <si>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</si>
  <si>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</si>
  <si>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</si>
  <si>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</si>
  <si>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</si>
  <si>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</si>
  <si>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</si>
  <si>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</si>
  <si>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</si>
  <si>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</si>
  <si>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</si>
  <si>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</si>
  <si>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</si>
  <si>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</si>
  <si>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</si>
  <si>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</si>
  <si>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</si>
  <si>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</si>
  <si>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</si>
  <si>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</si>
  <si>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</si>
  <si>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</si>
  <si>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</si>
  <si>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</si>
  <si>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</si>
  <si>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</si>
  <si>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</si>
  <si>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</si>
  <si>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</si>
  <si>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</si>
  <si>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</si>
  <si>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</si>
  <si>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</si>
  <si>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</si>
  <si>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</si>
  <si>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</si>
  <si>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</si>
  <si>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</si>
  <si>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</si>
  <si>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</si>
  <si>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</si>
  <si>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</si>
  <si>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</si>
  <si>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</si>
  <si>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</si>
  <si>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</si>
  <si>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</si>
  <si>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</si>
  <si>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</si>
  <si>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</si>
  <si>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</si>
  <si>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</si>
  <si>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</si>
  <si>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</si>
  <si>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</si>
  <si>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</si>
  <si>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</si>
  <si>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</si>
  <si>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</si>
  <si>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</si>
  <si>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</si>
  <si>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</si>
  <si>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</si>
  <si>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</si>
  <si>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</si>
  <si>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</si>
  <si>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</si>
  <si>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</si>
  <si>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</si>
  <si>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</si>
  <si>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</si>
  <si>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</si>
  <si>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</si>
  <si>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</si>
  <si>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</si>
  <si>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</si>
  <si>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</si>
  <si>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</si>
  <si>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</si>
  <si>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</si>
  <si>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</si>
  <si>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</si>
  <si>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</si>
  <si>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</si>
  <si>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</si>
  <si>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</si>
  <si>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</si>
  <si>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</si>
  <si>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</si>
  <si>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</si>
  <si>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</si>
  <si>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</si>
  <si>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</si>
  <si>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</si>
  <si>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</si>
  <si>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</si>
  <si>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</si>
  <si>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</si>
  <si>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</si>
  <si>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</si>
  <si>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</si>
  <si>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</si>
  <si>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</si>
  <si>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</si>
  <si>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</si>
  <si>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</si>
  <si>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</si>
  <si>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</si>
  <si>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</si>
  <si>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</si>
  <si>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</si>
  <si>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</si>
  <si>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</si>
  <si>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</si>
  <si>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</si>
  <si>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</si>
  <si>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</si>
  <si>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</si>
  <si>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</si>
  <si>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</si>
  <si>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</si>
  <si>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</si>
  <si>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</si>
  <si>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</si>
  <si>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</si>
  <si>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</si>
  <si>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</si>
  <si>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</si>
  <si>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</si>
  <si>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</si>
  <si>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</si>
  <si>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</si>
  <si>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</si>
  <si>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</si>
  <si>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</si>
  <si>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</si>
  <si>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</si>
  <si>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</si>
  <si>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</si>
  <si>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</si>
  <si>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</si>
  <si>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</si>
  <si>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</si>
  <si>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</si>
  <si>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</si>
  <si>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</si>
  <si>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</si>
  <si>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</si>
  <si>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</si>
  <si>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</si>
  <si>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</si>
  <si>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</si>
  <si>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</si>
  <si>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</si>
  <si>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</si>
  <si>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</si>
  <si>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</si>
  <si>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</si>
  <si>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Restored by PG</t>
  </si>
  <si>
    <t xml:space="preserve"> PCM-20250215-00000830 </t>
  </si>
  <si>
    <t>LTE site still down and  site located in aramco area access issue need special permission</t>
  </si>
  <si>
    <t>NO PCM</t>
  </si>
  <si>
    <t>Family building access night door close</t>
  </si>
  <si>
    <t>PCM-20251123-00000488</t>
  </si>
  <si>
    <t>120 mins</t>
  </si>
  <si>
    <t>PCM-20251123-00000503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</si>
  <si>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</si>
  <si>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</si>
  <si>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</si>
  <si>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</si>
  <si>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</si>
  <si>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</si>
  <si>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</si>
  <si>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</si>
  <si>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</si>
  <si>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</si>
  <si>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</si>
  <si>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</si>
  <si>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 xml:space="preserve"> team found power cable vandalism</t>
  </si>
  <si>
    <t>PCM-20251123-00000482</t>
  </si>
  <si>
    <t xml:space="preserve">Sceco outage in ZHR area and scattered sites , 1 team engaged to secure HUB WDS9461  ETA  60 mins
2nd team engaged to secure HUB KHNJ0848 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</si>
</sst>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321.39730810184847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4.0178472219849937E-2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45984.345734027775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45984.345734027775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45984.345734027775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45984.345734027775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45984.345734027775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45984.345734027775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45984.345734027775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45984.345734027775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45984.345734027775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45984.345734027775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45984.345734027775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45984.345734027775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45984.345734027775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45984.345734027775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45984.345734027775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45984.345734027775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45984.345734027775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45984.345734027775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45984.345734027775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45984.345734027775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45984.345734027775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45984.345734027775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45984.345734027775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45984.345734027775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45984.345734027775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45984.345734027775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45984.345734027775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45984.345734027775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45984.345734027775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45984.345734027775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45984.345734027775</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45984.345734027775</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159.34589606481313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9.4217824072984513E-2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45984.345734027775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45984.345734027775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45984.345734027775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45984.345734027775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45984.345734027775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45984.345734027775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45984.345734027775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45984.345734027775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45984.345734027775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45984.345734027775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45984.345734027775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45984.345734027775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45984.345734027775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45984.345734027775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45984.345734027775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45984.345734027775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45984.345734027775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45984.345734027775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45984.345734027775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45984.345734027775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45984.345734027775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45984.345734027775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45984.345734027775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45984.345734027775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45984.345734027775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45984.345734027775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45984.345734027775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45984.345734027775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45984.345734027775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45984.345734027775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45984.345734027775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45984.345734027775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45984.345734027775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45984.345734027775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45984.345734027775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45984.345734027775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45984.345734027775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45984.345734027775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45984.345734027775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45984.345734027775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45984.345734027775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45984.345734027775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45984.345734027775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45984.345734027775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45984.345734027775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45984.345734027775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45984.345734027775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45984.345734027775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45984.345734027775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45984.345734027775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45984.345734027775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45984.345734027775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45984.345734027775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45984.345734027775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45984.345734027775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45984.345734027775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45984.345734027775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45984.345734027775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45984.345734027775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45984.345734027775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45984.345734027775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45984.345734027775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45984.345734027775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45984.345734027775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45984.345734027775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45984.345734027775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45984.345734027775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45984.345734027775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45984.345734027775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45984.345734027775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45984.345734027775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45984.345734027775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45984.345734027775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45984.345734027775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45984.345734027775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45984.345734027775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45984.345734027775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45984.345734027775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45984.345734027775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45984.345734027775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45984.345734027775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45984.345734027775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45984.345734027775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45984.345734027775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45984.345734027775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45984.345734027775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45984.345734027775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45984.345734027775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45984.345734027775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45984.345734027775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45984.345734027775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45984.345734027775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45984.345734027775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45984.345734027775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45984.345734027775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45984.345734027775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45984.345734027775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45984.345734027775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45984.345734027775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45984.345734027775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45984.345734027775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45984.345734027775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45984.345734027775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45984.345734027775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45984.345734027775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45984.345734027775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45984.345734027775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45984.345734027775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45984.345734027775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45984.345734027775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45984.345734027775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45984.345734027775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45984.345734027775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45984.345734027775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45984.345734027775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45984.345734027775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45984.345734027775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45984.345734027775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45984.345734027775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45984.345734027775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45984.345734027775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45984.345734027775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45984.345734027775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45984.345734027775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45984.345734027775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45984.345734027775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45984.345734027775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45984.345734027775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45984.345734027775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45984.345734027775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45984.345734027775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45984.345734027775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45984.345734027775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45984.345734027775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45984.345734027775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45984.345734027775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45984.345734027775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45984.345734027775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45984.345734027775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45984.345734027775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45984.345734027775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45984.345734027775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45984.345734027775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45984.345734027775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45984.345734027775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45984.345734027775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45984.345734027775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45984.345734027775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45984.345734027775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45984.345734027775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45984.345734027775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45984.345734027775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45984.345734027775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45984.345734027775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45984.345734027775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45984.345734027775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45984.345734027775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45984.345734027775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45984.345734027775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45984.345734027775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45984.345734027775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45984.345734027775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45984.345734027775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45984.345734027775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45984.345734027775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45984.345734027775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45984.345734027775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45984.345734027775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45984.345734027775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45984.345734027775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45984.345734027775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45984.345734027775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45984.345734027775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45984.345734027775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45984.345734027775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45984.345734027775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45984.345734027775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45984.345734027775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45984.345734027775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45984.345734027775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45984.345734027775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45984.345734027775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45984.345734027775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45984.345734027775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45984.345734027775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45984.345734027775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45984.345734027775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45984.345734027775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45984.345734027775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45984.345734027775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45984.345734027775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45984.345734027775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45984.345734027775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45984.345734027775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45984.345734027775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45984.345734027775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45984.345734027775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45984.345734027775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45984.345734027775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45984.345734027775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45984.345734027775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45984.345734027775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45984.345734027775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45984.345734027775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45984.345734027775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45984.345734027775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45984.345734027775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45984.345734027775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45984.345734027775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45984.345734027775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45984.345734027775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45984.345734027775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45984.345734027775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45984.345734027775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45984.345734027775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45984.345734027775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45984.345734027775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45984.345734027775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45984.345734027775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45984.345734027775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45984.345734027775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45984.345734027775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45984.345734027775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45984.345734027775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45984.345734027775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45984.345734027775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45984.345734027775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45984.345734027775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45984.345734027775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45984.345734027775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45984.345734027775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45984.345734027775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45984.345734027775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45984.345734027775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45984.345734027775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45984.345734027775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45984.345734027775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45984.345734027775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45984.345734027775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45984.345734027775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45984.345734027775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45984.345734027775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45984.345734027775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45984.345734027775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45984.345734027775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45984.345734027775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45984.345734027775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45984.345734027775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45984.345734027775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45984.345734027775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45984.345734027775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45984.345734027775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45984.345734027775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45984.345734027775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45984.345734027775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45984.345734027775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45984.345734027775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45984.345734027775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45984.345734027775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45984.345734027775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45984.345734027775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45984.345734027775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45984.345734027775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45984.345734027775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45984.345734027775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45984.345734027775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45984.345734259259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45984.345734259259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45984.345734259259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45984.345734259259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45984.345734259259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45984.345734259259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45984.345734259259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45984.345734259259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45984.345734259259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45984.345734259259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45984.345734259259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45984.345734259259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45984.345734259259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45984.345734259259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45984.345734259259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45984.345734259259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45984.345734259259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45984.345734259259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45984.345734259259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45984.345734259259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45984.345734259259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45984.345734259259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45984.345734259259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45984.345734259259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45984.345734259259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45984.345734259259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45984.345734259259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45984.345734259259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45984.345734259259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45984.345734259259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45984.345734259259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45984.345734259259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45984.345734259259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45984.345734259259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45984.345734259259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45984.345734259259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45984.345734259259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45984.345734259259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45984.345734259259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45984.345734259259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45984.345734259259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45984.345734259259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45984.345734259259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45984.345734259259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45984.345734259259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45984.345734259259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45984.345734259259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45984.345734259259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45984.345734259259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45984.345734259259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45984.345734259259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45984.345734259259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45984.345734259259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45984.345734259259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45984.345734259259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45984.345734259259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45984.345734259259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45984.345734259259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45984.345734259259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45984.345734259259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45984.345734259259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45984.345734259259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45984.345734259259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45984.345734259259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45984.345734259259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45984.345734259259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45984.345734259259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45984.345734259259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45984.345734259259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45984.345734259259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45984.345734259259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45984.345734259259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45984.345734259259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45984.345734259259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45984.345734259259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45984.345734259259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45984.345734259259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45984.345734259259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45984.345734259259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45984.345734259259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45984.345734259259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45984.345734259259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45984.345734259259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45984.345734259259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45984.345734259259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45984.345734259259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45984.345734259259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45984.345734259259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45984.345734259259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45984.345734259259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45984.345734259259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45984.345734259259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45984.345734259259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45984.345734259259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45984.345734259259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45984.345734259259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45984.345734259259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45984.345734259259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45984.345734259259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45984.345734259259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45984.345734259259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45984.345734259259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45984.345734259259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45984.345734259259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45984.345734259259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45984.345734259259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45984.345734259259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45984.345734259259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45984.345734259259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45984.345734259259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45984.345734259259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45984.345734259259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45984.345734259259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45984.345734259259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45984.345734259259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45984.345734259259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45984.345734259259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45984.345734259259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45984.345734259259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45984.345734259259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45984.345734259259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45984.345734259259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45984.345734259259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45984.345734259259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45984.345734259259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45984.345734259259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45984.345734259259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45984.345734259259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45984.345734259259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45984.345734259259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45984.345734259259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45984.345734259259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45984.345734259259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45984.345734259259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45984.345734259259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45984.345734259259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45984.345734259259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45984.345734259259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45984.345734259259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45984.345734259259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45984.345734259259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45984.345734259259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45984.345734259259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45984.345734259259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45984.345734259259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45984.345734259259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45984.345734259259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45984.345734259259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45984.345734259259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45984.345734259259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45984.345734259259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45984.345734259259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45984.345734259259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45984.345734259259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45984.345734259259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45984.345734259259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45984.345734259259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45984.345734259259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45984.345734259259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45984.345734259259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45984.345734259259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45984.345734259259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45984.345734259259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45984.345734259259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45984.345734259259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45984.345734259259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45984.345734259259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45984.345734259259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45984.345734259259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45984.345734259259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45984.345734259259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45984.345734259259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45984.345734259259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45984.345734259259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45984.345734259259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45984.345734259259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45984.345734259259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45984.345734259259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45984.345734259259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45984.345734259259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45984.345734259259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45984.345734259259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45984.345734259259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45984.345734259259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45984.345734259259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45984.345734259259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45984.345734259259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45984.345734259259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45984.345734259259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45984.345734259259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45984.345734259259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45984.345734259259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45984.345734259259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45984.345734259259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45984.345734259259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45984.345734259259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45984.345734259259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45984.345734259259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45984.345734259259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45984.345734259259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45984.345734259259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45984.345734259259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45984.345734259259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45984.345734259259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45984.345734259259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45984.345734259259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45984.345734259259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45984.345734259259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45984.345734259259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45984.345734259259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45984.345734259259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45984.345734259259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45984.345734259259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45984.345734259259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45984.345734259259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45984.345734259259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45984.345734259259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45984.345734259259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45984.345734259259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45984.345734259259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45984.345734259259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45984.345734259259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45984.345734259259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45984.345734259259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45984.345734259259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45984.345734259259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45984.345734259259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45984.345734259259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45984.345734259259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45984.345734259259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45984.345734259259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45984.345734259259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45984.345734259259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45984.345734259259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45984.345734259259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45984.345734259259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45984.345734259259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45984.345734259259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45984.345734259259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45984.345734259259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45984.345734259259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45984.345734259259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45984.345734259259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45984.345734259259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45984.345734259259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45984.345734259259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45984.345734259259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45984.345734259259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45984.345734259259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45984.345734259259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45984.345734259259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45984.345734259259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45984.345734259259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45984.345734259259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45984.345734259259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45984.345734259259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45984.345734259259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45984.345734259259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45984.345734259259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45984.345734259259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45984.345734259259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45984.345734259259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45984.345734259259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45984.345734259259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45984.345734259259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45984.345734259259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45984.345734259259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45984.345734259259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45984.345734259259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45984.345734259259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45984.345734259259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45984.345734259259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45984.345734259259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45984.345734259259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45984.345734259259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45984.345734259259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45984.345734259259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45984.345734259259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45984.345734259259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45984.345734259259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45984.345734259259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45984.345734259259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45984.345734259259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45984.345734259259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45984.345734259259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45984.345734259259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45984.345734259259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45984.345734259259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45984.345734259259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45984.345734259259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45984.345734259259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45984.345734259259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45984.345734259259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45984.345734259259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45984.345734259259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45984.345734259259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45984.345734259259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45984.345734259259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45984.345734259259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45984.345734259259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45984.345734259259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45984.345734259259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45984.345734259259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45984.345734259259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45984.345734259259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45984.345734259259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45984.345734259259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45984.345734259259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45984.345734259259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45984.345734259259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45984.345734259259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45984.345734259259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45984.345734259259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45984.345734259259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45984.345734259259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45984.345734259259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45984.345734259259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45984.345734259259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45984.345734259259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45984.345734259259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45984.345734259259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45984.345734259259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45984.345734259259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45984.345734259259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45984.345734259259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45984.345734259259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45984.345734259259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45984.345734259259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45984.345734259259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45984.345734259259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45984.345734259259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45984.345734259259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45984.345734259259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45984.345734259259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45984.345734259259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45984.345734259259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45984.345734259259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45984.345734259259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45984.345734259259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45984.345734259259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45984.345734259259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45984.345734259259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45984.345734259259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45984.345734259259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45984.345734259259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45984.345734259259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45984.345734259259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45984.345734259259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45984.345734259259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45984.345734259259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45984.345734259259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45984.345734259259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45984.345734259259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45984.345734259259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45984.345734259259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45984.345734259259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45984.345734259259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45984.345734259259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45984.345734259259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45984.345734259259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45984.345734259259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45984.345734259259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45984.345734259259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45984.345734259259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45984.345734259259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45984.345734259259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45984.345734259259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45984.345734259259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45984.345734259259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45984.345734259259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45984.345734259259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45984.345734259259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45984.345734259259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45984.345734259259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45984.345734259259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45984.345734259259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45984.345734259259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45984.345734259259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45984.345734259259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45984.345734259259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45984.345734259259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45984.345734259259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45984.345734259259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45984.345734259259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45984.345734259259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45984.345734259259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45984.345734259259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45984.345734259259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45984.345734259259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45984.345734259259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45984.345734259259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45984.345734259259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45984.345734259259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45984.345734259259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45984.345734259259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45984.345734259259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45984.345734259259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45984.345734259259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45984.345734259259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45984.345734259259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45984.345734259259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45984.345734259259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45984.345734259259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45984.345734259259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45984.345734259259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45984.345734259259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45984.345734259259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45984.345734259259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45984.345734259259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45984.345734259259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45984.345734259259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45984.345734259259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45984.345734259259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45984.345734259259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45984.345734259259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45984.345734259259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45984.345734259259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45984.345734259259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45984.345734259259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45984.345734259259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45984.345734259259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45984.345734259259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45984.345734259259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45984.345734259259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45984.345734259259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45984.345734259259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45984.345734259259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45984.345734259259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45984.345734259259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45984.345734259259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45984.345734259259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45984.345734259259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45984.345734259259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45984.345734259259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45984.345734259259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45984.345734259259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45984.345734259259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45984.345734259259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45984.345734259259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45984.345734259259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45984.345734259259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45984.345734259259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45984.345734259259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45984.345734259259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45984.345734259259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45984.345734259259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45984.345734259259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45984.345734259259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45984.345734259259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45984.345734259259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45984.345734259259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45984.345734259259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45984.345734259259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45984.345734259259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45984.345734259259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45984.345734259259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45984.345734259259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45984.345734259259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45984.345734259259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45984.345734259259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45984.345734259259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45984.345734259259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45984.345734259259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45984.345734259259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45984.345734259259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45984.345734259259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45984.345734259259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45984.345734259259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45984.345734259259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45984.345734259259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45984.345734259259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45984.345734259259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45984.345734259259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45984.345734259259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45984.345734259259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45984.345734259259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45984.345734259259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45984.345734259259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45984.345734259259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45984.345734259259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45984.345734259259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45984.345734259259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45984.345734259259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45984.345734259259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45984.345734259259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45984.345734259259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45984.345734259259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45984.345734259259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45984.345734259259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45984.345734259259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45984.345734259259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45984.345734259259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45984.345734259259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45984.345734259259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45984.345734259259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45984.345734259259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45984.345734259259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45984.345734259259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45984.345734259259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45984.345734259259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45984.345734259259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45984.345734259259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45984.345734259259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45984.345734259259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45984.345734259259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45984.345734259259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45984.345734259259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45984.345734259259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45984.345734259259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45984.345734259259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45984.345734259259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45984.345734259259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45984.345734259259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45984.345734259259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45984.345734259259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45984.345734259259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45984.345734259259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45984.345734259259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45984.345734259259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45984.345734259259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45984.345734259259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45984.345734259259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45984.345734259259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45984.345734259259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45984.345734259259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45984.345734259259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45984.345734259259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45984.345734259259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45984.345734259259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45984.345734259259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45984.345734259259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45984.345734259259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45984.345734259259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45984.345734259259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45984.345734259259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45984.345734259259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45984.345734259259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45984.345734259259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45984.345734259259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45984.345734259259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45984.345734259259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45984.345734259259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45984.345734259259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45984.345734259259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45984.345734259259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45984.345734259259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45984.345734259259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45984.345734259259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45984.345734259259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45984.345734259259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45984.345734259259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45984.345734259259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45984.345734259259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45984.345734259259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45984.345734259259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45984.345734259259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45984.345734259259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45984.345734259259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45984.345734259259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45984.345734259259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45984.345734259259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45984.345734259259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45984.345734259259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45984.345734259259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45984.345734259259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45984.345734259259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45984.345734259259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45984.345734259259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45984.345734259259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45984.345734259259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45984.345734259259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45984.345734259259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45984.345734259259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45984.345734259259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45984.345734259259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45984.345734259259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45984.345734259259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45984.345734259259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45984.345734259259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45984.345734259259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45984.345734259259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45984.345734259259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45984.345734259259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45984.345734259259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45984.345734259259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45984.345734259259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45984.345734259259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45984.345734259259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45984.345734259259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45984.345734259259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45984.345734259259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45984.345734259259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45984.345734259259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45984.345734259259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45984.345734259259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45984.345734259259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45984.345734259259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45984.345734259259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45984.345734259259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45984.345734259259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45984.345734259259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45984.345734259259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45984.345734259259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45984.345734259259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45984.345734259259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45984.345734259259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45984.345734259259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45984.345734259259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45984.345734259259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45984.345734259259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45984.345734259259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45984.345734259259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45984.345734259259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45984.345734259259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45984.345734259259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45984.345734259259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45984.345734259259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45984.345734259259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45984.345734259259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45984.345734259259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45984.345734259259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45984.345734259259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45984.345734259259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45984.345734259259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45984.345734259259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45984.345734259259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45984.345734259259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45984.345734259259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45984.345734259259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45984.345734259259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45984.345734259259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45984.345734259259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45984.345734259259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45984.345734259259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45984.345734259259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45984.345734259259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45984.345734259259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45984.345734259259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45984.345734259259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45984.345734259259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45984.345734259259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45984.345734259259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45984.345734259259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45984.345734259259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45984.345734259259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45984.345734259259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45984.345734259259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45984.345734259259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45984.345734259259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45984.345734259259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45984.345734259259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45984.345734259259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45984.345734259259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45984.345734259259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45984.345734259259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45984.345734259259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45984.345734259259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45984.345734259259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45984.345734259259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45984.345734259259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45984.345734259259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45984.345734259259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45984.345734259259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45984.345734259259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45984.345734259259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45984.345734259259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45984.345734259259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45984.345734259259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45984.345734259259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45984.345734259259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45984.345734259259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45984.345734259259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45984.345734259259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45984.345734259259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45984.345734259259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45984.345734259259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45984.345734259259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45984.345734259259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45984.345734259259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45984.345734259259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45984.345734259259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45984.345734259259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45984.345734259259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45984.345734259259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45984.345734259259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45984.345734259259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45984.345734259259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45984.345734259259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45984.345734259259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45984.345734259259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45984.345734259259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45984.345734259259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45984.345734259259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45984.345734259259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45984.345734259259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45984.345734259259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45984.345734259259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45984.345734259259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45984.345734259259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45984.345734259259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45984.345734259259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45984.345734259259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45984.345734259259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45984.345734259259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45984.345734259259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45984.345734259259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45984.345734259259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45984.345734259259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45984.345734259259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45984.345734259259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45984.345734259259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45984.345734259259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45984.345734259259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45984.345734259259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45984.345734259259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45984.345734259259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45984.345734259259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45984.345734259259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45984.345734259259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45984.345734259259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45984.345734259259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45984.345734259259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45984.345734259259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45984.345734259259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45984.345734259259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45984.345734259259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45984.345734259259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45984.345734259259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45984.345734259259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45984.345734259259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45984.345734259259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45984.345734259259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45984.345734259259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45984.345734259259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45984.345734259259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45984.345734259259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45984.345734259259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45984.345734259259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45984.345734259259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45984.345734259259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45984.345734259259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45984.345734259259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45984.345734259259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45984.345734259259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45984.345734259259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45984.345734259259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45984.345734259259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45984.345734259259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45984.345734259259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45984.345734259259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45984.345734259259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45984.345734259259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45984.345734259259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45984.345734259259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45984.345734259259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45984.345734259259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45984.345734259259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45984.345734259259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45984.345734259259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45984.345734259259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45984.345734259259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45984.345734259259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45984.345734259259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45984.345734259259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45984.345734259259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45984.345734259259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45984.345734259259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45984.345734259259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45984.345734259259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45984.345734259259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45984.345734259259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45984.345734259259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45984.345734259259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45984.345734259259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45984.345734259259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45984.345734259259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45984.345734259259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45984.345734259259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45984.345734259259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45984.345734259259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45984.345734259259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45984.345734259259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45984.345734259259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45984.345734259259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45984.345734259259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45984.345734259259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45984.345734259259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45984.345734259259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45984.345734259259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45984.345734259259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45984.345734259259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45984.345734259259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45984.345734259259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45984.345734259259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45984.345734259259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45984.345734259259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45984.345734259259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45984.345734259259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45984.345734259259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45984.345734259259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45984.345734259259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45984.345734259259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45984.345734259259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45984.345734259259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45984.345734259259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45984.345734259259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45984.345734259259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45984.345734259259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45984.345734259259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45984.345734259259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45984.345734259259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45984.345734259259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45984.345734259259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45984.345734259259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45984.345734259259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45984.345734259259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45984.345734259259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45984.345734259259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45984.345734259259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45984.345734259259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45984.345734259259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45984.345734259259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45984.345734259259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45984.345734259259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45984.345734259259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45984.345734259259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45984.345734259259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45984.345734259259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45984.345734259259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45984.345734259259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45984.345734259259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45984.345734259259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45984.345734259259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45984.345734259259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45984.345734259259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45984.345734259259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45984.345734259259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45984.345734259259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45984.345734259259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45984.345734259259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45984.345734259259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45984.345734259259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45984.345734259259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45984.345734259259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45984.345734259259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45984.345734259259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45984.345734259259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45984.345734259259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45984.345734259259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45984.345734259259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45984.345734259259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45984.345734259259</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280.8650164351784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45984.345734027775</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36334</v>
      </c>
      <c r="E4" s="94" t="s">
        <v>39021</v>
      </c>
      <c r="F4" s="95">
        <v>45984.325694444444</v>
      </c>
      <c r="G4" s="96">
        <f ca="1">IFERROR(NOW()-F4,"")</f>
        <v>2.003958333079936E-2</v>
      </c>
      <c r="H4" s="95">
        <v>45984.320011574076</v>
      </c>
      <c r="I4" s="113" t="str">
        <f>IFERROR(VLOOKUP(D4,DB!A:F,6,0),"")</f>
        <v>Generator-SG</v>
      </c>
      <c r="J4" s="113" t="str">
        <f>IFERROR(VLOOKUP(D4,DB!A:G,7,0),"")</f>
        <v>Dead</v>
      </c>
      <c r="K4" s="97" t="s">
        <v>39114</v>
      </c>
      <c r="L4" s="91" t="str">
        <f>IFERROR(VLOOKUP(D4,DB!A:I,9,0),"")</f>
        <v>Latis</v>
      </c>
    </row>
    <row r="5" spans="1:16" ht="15" customHeight="1">
      <c r="A5" s="113" t="s">
        <v>39115</v>
      </c>
      <c r="B5" s="113" t="str">
        <f>IFERROR(VLOOKUP(D5,DB!A:K,11,0),"")</f>
        <v>R4</v>
      </c>
      <c r="C5" s="93">
        <v>1</v>
      </c>
      <c r="D5" s="91" t="s">
        <v>30703</v>
      </c>
      <c r="E5" s="94" t="s">
        <v>39021</v>
      </c>
      <c r="F5" s="95">
        <v>45984.334722222222</v>
      </c>
      <c r="G5" s="96">
        <f ca="1">IFERROR(NOW()-F5,"")</f>
        <v>1.1011805552698206E-2</v>
      </c>
      <c r="H5" s="95">
        <v>45984.316770833335</v>
      </c>
      <c r="I5" s="113" t="str">
        <f>IFERROR(VLOOKUP(D5,DB!A:F,6,0),"")</f>
        <v>Generator-SG</v>
      </c>
      <c r="J5" s="113" t="str">
        <f>IFERROR(VLOOKUP(D5,DB!A:G,7,0),"")</f>
        <v>Vandalized</v>
      </c>
      <c r="K5" s="97" t="s">
        <v>39116</v>
      </c>
      <c r="L5" s="91" t="str">
        <f>IFERROR(VLOOKUP(D5,DB!A:I,9,0),"")</f>
        <v>Latis</v>
      </c>
    </row>
    <row r="6" spans="1:16" ht="15" customHeight="1">
      <c r="A6" s="113"/>
      <c r="B6" s="113" t="str">
        <f>IFERROR(VLOOKUP(D6,DB!A:K,11,0),"")</f>
        <v/>
      </c>
      <c r="C6" s="93"/>
      <c r="D6" s="91"/>
      <c r="E6" s="94"/>
      <c r="F6" s="95"/>
      <c r="G6" s="96">
        <f ca="1">IFERROR(NOW()-F6,"")</f>
        <v>45984.345734027775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45984.345734027775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45984.345734027775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45984.345734027775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45984.345734027775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45984.345734027775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45984.345734027775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45984.345734027775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45984.345734027775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45984.345734027775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45984.345734027775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45984.345734027775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45984.345734027775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45984.345734027775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45984.345734027775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45984.345734027775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45984.345734027775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45984.345734027775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45984.345734027775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45984.345734027775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45984.345734027775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45984.345734027775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45984.345734027775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45984.345734027775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45984.345734027775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45984.345734027775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45984.345734027775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45984.345734027775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45984.345734027775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45984.345734027775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45984.345734027775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45984.345734027775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45984.345734027775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45984.345734027775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45984.345734027775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45984.345734027775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45984.345734027775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45984.345734027775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45984.345734027775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45984.345734027775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45984.345734027775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45984.345734027775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45984.345734027775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45984.345734027775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45984.345734027775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45984.345734027775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45984.345734027775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45984.345734027775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45984.345734027775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45984.345734027775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45984.345734027775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45984.345734027775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45984.345734027775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45984.345734027775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45984.345734027775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45984.345734027775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45984.345734027775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45984.345734027775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45984.345734027775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45984.345734027775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45984.345734027775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45984.345734027775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45984.345734027775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45984.345734027775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45984.345734027775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45984.345734027775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45984.345734027775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45984.345734027775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45984.345734027775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45984.345734027775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45984.345734027775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45984.345734027775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45984.345734027775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45984.345734027775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45984.345734027775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45984.345734027775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45984.345734027775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45984.345734027775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45984.345734027775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45984.345734027775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45984.345734027775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45984.345734027775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45984.345734027775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45984.345734027775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45984.345734027775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45984.345734027775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45984.345734027775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45984.345734027775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45984.345734027775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45984.345734027775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45984.345734027775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45984.345734027775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45984.345734027775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45984.345734027775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45984.345734027775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45984.345734027775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45984.345734027775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45984.345734027775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45984.345734027775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45984.345734027775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45984.345734027775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45984.345734027775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45984.345734027775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45984.345734027775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45984.345734027775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45984.345734027775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45984.345734027775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45984.345734027775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45984.345734027775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45984.345734027775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45984.345734027775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45984.345734027775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45984.345734027775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45984.345734027775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45984.345734027775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45984.345734027775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45984.345734027775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45984.345734027775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45984.345734027775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45984.345734027775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45984.345734027775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45984.345734027775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45984.345734027775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45984.345734027775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45984.345734027775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45984.345734027775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45984.345734027775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45984.345734027775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45984.345734027775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45984.345734027775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45984.345734027775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45984.345734027775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45984.345734027775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45984.345734027775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45984.345734027775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45984.345734027775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45984.345734027775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45984.345734027775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45984.345734027775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45984.345734027775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45984.345734027775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45984.345734027775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45984.345734027775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45984.345734027775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45984.345734027775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45984.345734027775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45984.345734027775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45984.345734027775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45984.345734027775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45984.345734027775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45984.345734027775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45984.345734027775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45984.345734027775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45984.345734027775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45984.345734027775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45984.345734027775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45984.345734027775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45984.345734027775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45984.345734027775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45984.345734027775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45984.345734027775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45984.345734027775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45984.345734027775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45984.345734027775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45984.345734027775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45984.345734027775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45984.345734027775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45984.345734027775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45984.345734027775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45984.345734027775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45984.345734027775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45984.345734027775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45984.345734027775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45984.345734027775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45984.345734027775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45984.345734027775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45984.345734027775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45984.345734027775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45984.345734027775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45984.345734027775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45984.345734027775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45984.345734027775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45984.345734027775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45984.345734027775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45984.345734027775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45984.345734027775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45984.345734027775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45984.345734027775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45984.345734027775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45984.345734027775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45984.345734027775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45984.345734027775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45984.345734027775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45984.345734027775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45984.345734027775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45984.345734027775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45984.345734027775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45984.345734027775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45984.345734027775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45984.345734027775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45984.345734027775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45984.345734027775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45984.345734027775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45984.345734027775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45984.345734027775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45984.345734027775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45984.345734027775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45984.345734027775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45984.345734027775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45984.345734027775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45984.345734027775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45984.345734027775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45984.345734027775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45984.345734027775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45984.345734027775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45984.345734027775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45984.345734027775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45984.345734027775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45984.345734027775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45984.345734027775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45984.345734027775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45984.345734027775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45984.345734027775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45984.345734027775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45984.345734027775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45984.345734027775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45984.345734027775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45984.345734027775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45984.345734027775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45984.345734027775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45984.345734027775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45984.345734027775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45984.345734027775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45984.345734027775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45984.345734027775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45984.345734027775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45984.345734027775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45984.345734027775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45984.345734027775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45984.345734027775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45984.345734027775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45984.345734027775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45984.345734027775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45984.345734027775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45984.345734027775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45984.345734027775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45984.345734027775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45984.345734027775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45984.345734027775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45984.345734027775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45984.345734027775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45984.345734027775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45984.345734027775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45984.345734027775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45984.345734027775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45984.345734027775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45984.345734027775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45984.345734027775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45984.345734027775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45984.345734027775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45984.345734027775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45984.345734027775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45984.345734027775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45984.345734027775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45984.345734027775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45984.345734027775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45984.345734027775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45984.345734027775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45984.345734027775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45984.345734027775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45984.345734027775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45984.345734027775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45984.345734027775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45984.345734027775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45984.345734027775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45984.345734027775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45984.345734027775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45984.345734027775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45984.345734027775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45984.345734027775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45984.345734027775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45984.345734027775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45984.345734027775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45984.345734027775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45984.345734027775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45984.345734027775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45984.345734027775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45984.345734027775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45984.345734027775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45984.345734027775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45984.345734027775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45984.345734027775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45984.345734027775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45984.345734027775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45984.345734027775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45984.345734027775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45984.345734027775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45984.345734027775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45984.345734027775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45984.345734027775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45984.345734027775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45984.345734027775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45984.345734027775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45984.345734027775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45984.345734027775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45984.345734027775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45984.345734027775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45984.345734027775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45984.345734027775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45984.345734027775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45984.345734027775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45984.345734027775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45984.345734027775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45984.345734027775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45984.345734027775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45984.345734027775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45984.345734027775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45984.345734027775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45984.345734027775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45984.345734027775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45984.345734027775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45984.345734027775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45984.345734027775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45984.345734027775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45984.345734027775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45984.345734027775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45984.345734027775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45984.345734027775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45984.345734027775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45984.345734027775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45984.345734027775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45984.345734027775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45984.345734027775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45984.345734027775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45984.345734027775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45984.345734027775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45984.345734027775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45984.345734027775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45984.345734027775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45984.345734027775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45984.345734027775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45984.345734027775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45984.345734027775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45984.345734027775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45984.345734027775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45984.345734027775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45984.345734027775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45984.345734027775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45984.345734027775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45984.345734027775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45984.345734027775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45984.345734027775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45984.345734027775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45984.345734027775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45984.345734027775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45984.345734027775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45984.345734027775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45984.345734027775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45984.345734027775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45984.345734027775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45984.345734027775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45984.345734027775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45984.345734027775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45984.345734027775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45984.345734027775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45984.345734027775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45984.345734027775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45984.345734027775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45984.345734027775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45984.345734027775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45984.345734027775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45984.345734027775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45984.345734027775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45984.345734027775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45984.345734027775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45984.345734027775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45984.345734027775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45984.345734027775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45984.345734027775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45984.345734027775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45984.345734027775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45984.345734027775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45984.345734027775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45984.345734027775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45984.345734027775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45984.345734027775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45984.345734027775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45984.345734027775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45984.345734027775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45984.345734027775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45984.345734027775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45984.345734027775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45984.345734027775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45984.345734027775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45984.345734027775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45984.345734027775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45984.345734027775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45984.345734027775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45984.345734027775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45984.345734027775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45984.345734027775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45984.345734027775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45984.345734027775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45984.345734027775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45984.345734027775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45984.345734027775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45984.345734027775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45984.345734027775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45984.345734027775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45984.345734027775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45984.345734027775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45984.345734027775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45984.345734027775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45984.345734027775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45984.345734027775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45984.345734027775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45984.345734027775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45984.345734027775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45984.345734027775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45984.345734027775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45984.345734027775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45984.345734027775</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K7" sqref="K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92.513673842586286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58.156856712957961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35.684622916662192</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6.8309307870367775</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2.9724354166610283</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2</v>
      </c>
      <c r="D7" s="109" t="s">
        <v>33320</v>
      </c>
      <c r="E7" s="128" t="s">
        <v>39021</v>
      </c>
      <c r="F7" s="128">
        <v>45984.303518518522</v>
      </c>
      <c r="G7" s="111">
        <f ca="1">IFERROR(NOW()-F7,"")</f>
        <v>4.2215509252855554E-2</v>
      </c>
      <c r="H7" s="128">
        <v>45984.305439814816</v>
      </c>
      <c r="I7" s="109" t="str">
        <f>IFERROR(VLOOKUP(D7,DB!A:F,6,0),"")</f>
        <v>SCECO</v>
      </c>
      <c r="J7" s="109" t="str">
        <f>IFERROR(VLOOKUP(D7,DB!A:G,7,0),"")</f>
        <v>Dead</v>
      </c>
      <c r="K7" s="109" t="s">
        <v>39128</v>
      </c>
      <c r="L7" s="109" t="str">
        <f>IFERROR(VLOOKUP(D7,DB!A:I,9,0),"")</f>
        <v>Latis</v>
      </c>
    </row>
    <row r="8" spans="1:13">
      <c r="A8" s="109"/>
      <c r="B8" s="109" t="str">
        <f>IFERROR(VLOOKUP(D8,DB!A:K,11,0),"")</f>
        <v/>
      </c>
      <c r="C8" s="109"/>
      <c r="D8" s="109"/>
      <c r="E8" s="109"/>
      <c r="F8" s="109"/>
      <c r="G8" s="111">
        <f ca="1">IFERROR(NOW()-F8,"")</f>
        <v>45984.345734027775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45984.345734027775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45984.345734027775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45984.345734027775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45984.345734027775</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45984.345734027775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45984.345734027775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45984.345734027775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45984.345734027775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45984.345734027775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45984.345734027775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45984.345734027775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45984.345734027775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45984.345734027775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45984.345734027775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45984.345734027775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45984.345734027775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45984.345734027775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45984.345734027775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45984.345734027775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45984.345734027775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45984.345734027775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45984.345734027775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45984.345734027775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45984.345734027775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45984.345734027775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45984.345734027775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45984.345734027775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45984.345734027775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45984.345734027775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45984.345734027775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45984.345734027775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45984.345734027775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45984.345734027775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45984.345734027775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45984.345734027775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45984.345734027775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45984.345734027775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45984.345734027775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45984.345734027775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45984.345734027775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45984.345734027775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45984.345734027775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45984.345734027775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45984.345734027775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45984.345734027775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45984.345734027775</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45984.345734027775</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45984.345734027775</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45984.345734027775</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45984.345734027775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45984.345734027775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45984.345734027775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45984.345734027775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45984.345734027775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45984.345734027775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45984.345734027775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45984.345734027775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45984.345734027775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45984.345734027775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45984.345734027775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45984.345734027775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45984.345734027775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45984.345734027775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45984.345734027775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45984.345734027775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45984.345734027775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45984.345734027775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45984.345734027775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45984.345734027775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45984.345734027775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45984.345734027775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45984.345734027775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45984.345734027775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45984.345734027775</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5"/>
  <sheetViews>
    <sheetView workbookViewId="0">
      <selection activeCell="K6" sqref="K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7</v>
      </c>
      <c r="D2" s="119" t="s">
        <v>35074</v>
      </c>
      <c r="E2" s="109" t="s">
        <v>39102</v>
      </c>
      <c r="F2" s="121">
        <v>45984.317928240744</v>
      </c>
      <c r="G2" s="104">
        <f t="shared" ref="G2:G6" ca="1" si="0">IFERROR(NOW()-F2,"-")</f>
        <v>2.7805787030956708E-2</v>
      </c>
      <c r="H2" s="121">
        <v>45984.308668981481</v>
      </c>
      <c r="I2" s="119" t="str">
        <f>IFERROR(VLOOKUP(D2,DB!A:F,6,0),"")</f>
        <v>SCECO</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t="shared" ca="1" si="0"/>
        <v>45984.345734027775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45984.345734027775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45984.345734027775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45984.345734027775</v>
      </c>
      <c r="H6" s="121"/>
      <c r="I6" s="119" t="str">
        <f>IFERROR(VLOOKUP(D6,DB!A:F,6,0),"")</f>
        <v/>
      </c>
      <c r="J6" s="119" t="str">
        <f>IFERROR(VLOOKUP(D6,DB!A:G,7,0),"")</f>
        <v/>
      </c>
      <c r="K6" s="122"/>
      <c r="L6" s="123" t="str">
        <f>IFERROR(VLOOKUP(D6,DB!A:I,9,0),"")</f>
        <v/>
      </c>
    </row>
    <row r="7" spans="1:16382" ht="31.5" customHeight="1">
      <c r="A7" s="150"/>
      <c r="B7" s="151" t="str">
        <f>IFERROR(VLOOKUP(D7,DB!A:K,11,0),"")</f>
        <v/>
      </c>
      <c r="C7" s="152"/>
      <c r="D7" s="151"/>
      <c r="E7" s="109"/>
      <c r="F7" s="153"/>
      <c r="G7" s="75">
        <f ca="1">IFERROR(NOW()-F7,"-")</f>
        <v>45984.345734027775</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49"/>
      <c r="E8" s="109"/>
      <c r="F8" s="153"/>
      <c r="G8" s="75">
        <f ca="1">IFERROR(NOW()-F8,"-")</f>
        <v>45984.345734027775</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45984.345734027775</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45984.345734027775</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45984.345734027775</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45984.345734027775</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45984.345734027775</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45984.345734027775</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49"/>
      <c r="E15" s="109"/>
      <c r="F15" s="153"/>
      <c r="G15" s="75">
        <f ca="1">IFERROR(NOW()-F15,"-")</f>
        <v>45984.345734027775</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45984.345734027775</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45984.345734027775</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45984.345734027775</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45984.345734027775</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45984.345734027775</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45984.345734027775</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49"/>
      <c r="E22" s="109"/>
      <c r="F22" s="153"/>
      <c r="G22" s="75">
        <f ca="1">IFERROR(NOW()-F22,"-")</f>
        <v>45984.345734027775</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45984.345734027775</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45984.345734027775</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45984.345734027775</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45984.345734027775</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45984.345734027775</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45984.345734027775</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49"/>
      <c r="E29" s="109"/>
      <c r="F29" s="153"/>
      <c r="G29" s="75">
        <f ca="1">IFERROR(NOW()-F29,"-")</f>
        <v>45984.345734027775</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45984.345734027775</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45984.345734027775</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45984.345734027775</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45984.345734027775</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45984.345734027775</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45984.345734027775</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49"/>
      <c r="E36" s="109"/>
      <c r="F36" s="153"/>
      <c r="G36" s="75">
        <f ca="1">IFERROR(NOW()-F36,"-")</f>
        <v>45984.345734027775</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45984.345734027775</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45984.345734027775</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45984.345734027775</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45984.345734027775</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45984.345734027775</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45984.345734027775</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49"/>
      <c r="E43" s="109"/>
      <c r="F43" s="153"/>
      <c r="G43" s="75">
        <f ca="1">IFERROR(NOW()-F43,"-")</f>
        <v>45984.345734027775</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45984.345734027775</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45984.345734027775</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45984.345734027775</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45984.345734027775</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45984.345734027775</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45984.345734027775</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49"/>
      <c r="E50" s="109"/>
      <c r="F50" s="153"/>
      <c r="G50" s="75">
        <f ca="1">IFERROR(NOW()-F50,"-")</f>
        <v>45984.345734027775</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45984.345734027775</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45984.345734027775</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45984.345734027775</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45984.345734027775</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45984.345734027775</v>
      </c>
      <c r="H55" s="153"/>
      <c r="I55" s="151" t="str">
        <f>IFERROR(VLOOKUP(D55,DB!A:F,6,0),"")</f>
        <v/>
      </c>
      <c r="J55" s="151" t="str">
        <f>IFERROR(VLOOKUP(D55,DB!A:G,7,0),"")</f>
        <v/>
      </c>
      <c r="K55" s="154"/>
      <c r="L55" s="155" t="str">
        <f>IFERROR(VLOOKUP(D55,DB!A:I,9,0),"")</f>
        <v/>
      </c>
    </row>
  </sheetData>
  <dataValidations count="2">
    <dataValidation allowBlank="1" showInputMessage="1" showErrorMessage="1" sqref="E1" xr:uid="{9E1BC488-8814-4F8A-8DBE-742B3278AB71}"/>
    <dataValidation type="list" allowBlank="1" showInputMessage="1" showErrorMessage="1" sqref="E2:E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2025-11-23T05:19:55Z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